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Слугина\Отчеты за 2023\"/>
    </mc:Choice>
  </mc:AlternateContent>
  <bookViews>
    <workbookView xWindow="0" yWindow="0" windowWidth="28800" windowHeight="11700" tabRatio="879"/>
  </bookViews>
  <sheets>
    <sheet name="Лист1" sheetId="24" r:id="rId1"/>
  </sheets>
  <calcPr calcId="162913"/>
</workbook>
</file>

<file path=xl/calcChain.xml><?xml version="1.0" encoding="utf-8"?>
<calcChain xmlns="http://schemas.openxmlformats.org/spreadsheetml/2006/main">
  <c r="G13" i="24" l="1"/>
  <c r="F15" i="24"/>
  <c r="G15" i="24"/>
  <c r="F16" i="24"/>
  <c r="G16" i="24"/>
  <c r="F17" i="24"/>
  <c r="G17" i="24"/>
  <c r="F21" i="24"/>
  <c r="G21" i="24"/>
  <c r="F23" i="24"/>
  <c r="G23" i="24"/>
  <c r="F24" i="24"/>
  <c r="G24" i="24"/>
  <c r="F25" i="24"/>
  <c r="G25" i="24"/>
  <c r="F30" i="24"/>
  <c r="G30" i="24"/>
  <c r="F31" i="24"/>
  <c r="G31" i="24"/>
  <c r="F35" i="24"/>
  <c r="G35" i="24"/>
  <c r="F36" i="24"/>
  <c r="G36" i="24"/>
  <c r="F37" i="24"/>
  <c r="G37" i="24"/>
  <c r="F38" i="24"/>
  <c r="G38" i="24"/>
  <c r="F39" i="24"/>
  <c r="G39" i="24"/>
  <c r="F40" i="24"/>
  <c r="G40" i="24"/>
  <c r="F41" i="24"/>
  <c r="G41" i="24"/>
  <c r="F42" i="24"/>
  <c r="G42" i="24"/>
  <c r="F43" i="24"/>
  <c r="G43" i="24"/>
  <c r="F46" i="24"/>
  <c r="G46" i="24"/>
  <c r="F47" i="24"/>
  <c r="G47" i="24"/>
  <c r="F48" i="24"/>
  <c r="G48" i="24"/>
  <c r="F49" i="24"/>
  <c r="G49" i="24"/>
  <c r="F50" i="24"/>
  <c r="G50" i="24"/>
  <c r="F51" i="24"/>
  <c r="G51" i="24"/>
  <c r="F52" i="24"/>
  <c r="G52" i="24"/>
  <c r="F53" i="24"/>
  <c r="G53" i="24"/>
  <c r="F54" i="24"/>
  <c r="G54" i="24"/>
  <c r="F55" i="24"/>
  <c r="G55" i="24"/>
  <c r="F56" i="24"/>
  <c r="G56" i="24"/>
  <c r="F57" i="24"/>
  <c r="G57" i="24"/>
  <c r="G61" i="24"/>
  <c r="G73" i="24"/>
  <c r="F74" i="24"/>
  <c r="G74" i="24"/>
  <c r="F75" i="24"/>
  <c r="G75" i="24"/>
  <c r="F76" i="24"/>
  <c r="G76" i="24"/>
  <c r="F77" i="24"/>
  <c r="G77" i="24"/>
  <c r="F78" i="24"/>
  <c r="G78" i="24"/>
  <c r="G82" i="24"/>
  <c r="F86" i="24"/>
  <c r="G86" i="24"/>
  <c r="G80" i="24" s="1"/>
  <c r="F94" i="24"/>
  <c r="G94" i="24"/>
  <c r="F96" i="24"/>
  <c r="G96" i="24"/>
  <c r="F100" i="24"/>
  <c r="G100" i="24"/>
  <c r="F101" i="24"/>
  <c r="G101" i="24"/>
  <c r="G102" i="24"/>
  <c r="F103" i="24"/>
  <c r="G103" i="24"/>
  <c r="F104" i="24"/>
  <c r="G104" i="24"/>
  <c r="F108" i="24"/>
  <c r="G108" i="24"/>
  <c r="F109" i="24"/>
  <c r="G109" i="24"/>
  <c r="G113" i="24"/>
  <c r="F117" i="24"/>
  <c r="G117" i="24"/>
  <c r="F125" i="24"/>
  <c r="G125" i="24"/>
  <c r="G135" i="24" s="1"/>
  <c r="G131" i="24" s="1"/>
  <c r="F126" i="24"/>
  <c r="G126" i="24"/>
  <c r="F127" i="24"/>
  <c r="G127" i="24"/>
  <c r="F128" i="24"/>
  <c r="G128" i="24"/>
  <c r="F129" i="24"/>
  <c r="G129" i="24"/>
  <c r="G133" i="24"/>
  <c r="G140" i="24"/>
  <c r="F144" i="24"/>
  <c r="G144" i="24"/>
  <c r="G111" i="24" l="1"/>
  <c r="G146" i="24"/>
  <c r="G84" i="24"/>
  <c r="G115" i="24"/>
  <c r="G63" i="24"/>
  <c r="G59" i="24" l="1"/>
  <c r="G138" i="24" s="1"/>
  <c r="G142" i="24"/>
</calcChain>
</file>

<file path=xl/sharedStrings.xml><?xml version="1.0" encoding="utf-8"?>
<sst xmlns="http://schemas.openxmlformats.org/spreadsheetml/2006/main" count="196" uniqueCount="146">
  <si>
    <t>№</t>
  </si>
  <si>
    <t>Отношение объема просроченной кредиторской задолженности местного бюджета к объему расходов местного бюджета</t>
  </si>
  <si>
    <t>Отношение просроченной кредиторской задолженности бюджетов сельских поселений к расходам бюджетов сельских поселений</t>
  </si>
  <si>
    <t>Среднее отношение дефицита бюджетов сельских поселений к доходам сельских поселений</t>
  </si>
  <si>
    <t>Доля расходов местных бюджетов, формируемых в рамках муниципальных программ</t>
  </si>
  <si>
    <t>Эффективность выравнивания бюджетной обеспеченности</t>
  </si>
  <si>
    <t>Отношение дефицита местного бюджета к общему годовому объему доходов местного бюджета без учета объема безвозмездных поступлений</t>
  </si>
  <si>
    <t>Доля консолидированных бюджетных, сводных бухгалтерских отчётов, представленных в Министерство финансов Самарской области, от общего количества регламентированных консолидированных бюджетных, сводных бухгалтерских отчётов муниципального района Клявлинский, подлежащих представлению в Министерство финансов Самарской области</t>
  </si>
  <si>
    <t>Доля расходов местных бюджетов на содержание органов местного самоуправления (без учета целевых средств, за исключением стимулирующих субсидий) в общем объеме расходов (без учета целевых средств, за исключением стимулирующих субсидий)</t>
  </si>
  <si>
    <t>Доля расходов бюджетов сельских поселений на содержание органов местного самоуправления (без учета целевых средств, за исключением стимулирующих субсидий) в общем объеме расходов (без учета целевых средств, за исключением стимулирующих субсидий)</t>
  </si>
  <si>
    <t>п/п</t>
  </si>
  <si>
    <t>Наименование цели, задачи,</t>
  </si>
  <si>
    <t>Единица</t>
  </si>
  <si>
    <t>измерения</t>
  </si>
  <si>
    <t xml:space="preserve">Цель. Обеспечение долгосрочной сбалансированности и устойчивости местного бюджета </t>
  </si>
  <si>
    <t>1.</t>
  </si>
  <si>
    <t>%</t>
  </si>
  <si>
    <t>Задача 2. Соблюдение норм, установленных бюджетным законодательством</t>
  </si>
  <si>
    <t>2.</t>
  </si>
  <si>
    <t xml:space="preserve">Внесение проекта местного бюджета на очередной финансовый год и плановый период в Собрание представителей муниципального района Клявлинский  в установленный срок </t>
  </si>
  <si>
    <t>0 – нет</t>
  </si>
  <si>
    <t>1 –  да</t>
  </si>
  <si>
    <t xml:space="preserve">Задача 3. Оптимизация формирования консолидированной бюджетной и сводной бухгалтерской </t>
  </si>
  <si>
    <t>отчётности муниципального района Клявлинский</t>
  </si>
  <si>
    <t>3.</t>
  </si>
  <si>
    <t>Задача 4. Повышение эффективности расходования бюджетных средств главными распорядителями средств местного бюджета</t>
  </si>
  <si>
    <t>4.</t>
  </si>
  <si>
    <t>5.</t>
  </si>
  <si>
    <t>6.</t>
  </si>
  <si>
    <t>7.</t>
  </si>
  <si>
    <t>Коэффициент полноты опубликования бюджетных нормативных правовых актов и отчётов об исполнении местного бюджета</t>
  </si>
  <si>
    <t>Цель. Повышение эффективности управления муниципальным долгом муниципального района Клявлинский</t>
  </si>
  <si>
    <t>Задача 1. Достижение приемлемых объема и структуры муниципальным долгом муниципального района Клявлинский и равномерного распределения платежей по муниципальному долгу муниципального района Клявлинский, выполнение финансовых обязательств по муниципальному долгу муниципального района Клявлинский</t>
  </si>
  <si>
    <t>8.</t>
  </si>
  <si>
    <t>Отношение объема муниципального долга муниципального района Клявлинский к доходам местного бюджета без учета утвержденного объёма безвозмездных поступлений</t>
  </si>
  <si>
    <t>9.</t>
  </si>
  <si>
    <t>Доля расходов на обслуживание муниципального долга муниципального района Клявлинский в общем объеме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</si>
  <si>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Цель. Организация межбюджетных отношений, способствующих обеспечению равных условий для устойчивого исполнения расходных обязательств муниципальных образований муниципального района Клявлинский и повышению качества управления муниципальными финансами</t>
  </si>
  <si>
    <t>Задача 1. Совершенствование механизмов предоставления финансовой помощи местным бюджетам</t>
  </si>
  <si>
    <t>10.</t>
  </si>
  <si>
    <t>Наличие выверки исходных данных для расчета межбюджетных трансфертов на очередной финансовый год в срок до 1 сентября текущего года</t>
  </si>
  <si>
    <t>1 – да</t>
  </si>
  <si>
    <t>11.</t>
  </si>
  <si>
    <t>раз</t>
  </si>
  <si>
    <t>12.</t>
  </si>
  <si>
    <t>13.</t>
  </si>
  <si>
    <t>Задача 3. Повышение эффективности управления муниципальными финансами</t>
  </si>
  <si>
    <t>14.</t>
  </si>
  <si>
    <t>Цель. Обеспечение контроля за соблюдением бюджетного законодательства</t>
  </si>
  <si>
    <t>Задача 1. Организация и осуществление внутреннего муниципального финансового контроля на территории муниципального района Клявлинский</t>
  </si>
  <si>
    <t>15.</t>
  </si>
  <si>
    <t>Отношение объема проверенных средств местного бюджета к общему объему расходов местного бюджета</t>
  </si>
  <si>
    <t>16.</t>
  </si>
  <si>
    <t>шт.</t>
  </si>
  <si>
    <t>отклонение</t>
  </si>
  <si>
    <t>тыс.руб.</t>
  </si>
  <si>
    <t>Сумма финансирования мероприятия 2</t>
  </si>
  <si>
    <t>Сумма финансирования муниципальной программы</t>
  </si>
  <si>
    <t>Вывод:</t>
  </si>
  <si>
    <t xml:space="preserve">Социально-экономический эффект по результатам реализации программы - удовлетворение общественных потребностей, при существующих бюджетных ограничениях и соответствующей регламентации использования финансовых и других ресурсов. Эффективная система управления общественными финансами является важнейшим условием динамичного социального и экономического развития района.
</t>
  </si>
  <si>
    <t>Заместитель главы района по экономике и финансам</t>
  </si>
  <si>
    <t>В.Н. Буравов</t>
  </si>
  <si>
    <t>Обеспечение бюджетного процесса</t>
  </si>
  <si>
    <t xml:space="preserve"> показателя (индикатора), мероприятия</t>
  </si>
  <si>
    <t>Учет бюджетных обязательств, вытекающих из заключенных получателями средств местного бюджета муниципальных контрактов на поставку товаров, выполнение работ, оказание услуг для нужд муниципального района Клявлинский,  подлежащих исполнению за счет средств местного бюджета</t>
  </si>
  <si>
    <t>Учет бюджетных обязательств, вытекающих из заключенных получателями средств местного бюджета соглашений и (или) договоров по предоставлению из местного бюджета субсидий муниципальным бюджетным и автономным учреждениям муниципального района Клявлинский на возмещение нормативных затрат, связанных с оказанием ими в соответствии с муниципальным заданием муниципальных услуг, субсидий на иные цели, субсидий юридическим лицам (за исключением субсидий муниципальным учреждениям), а также межбюджетных трансфертов в форме субсидий местным бюджетам</t>
  </si>
  <si>
    <t>Санкционирование оплаты денежных обязательств получателей средств местного бюджета</t>
  </si>
  <si>
    <t>Учет обязательств, вытекающих из договоров на поставку товаров, выполнение работ, оказание услуг, аренду имущества, заключенных муниципальными бюджетными и автономными учреждениями муниципального района Клявлинский на сумму, превышающую установленный Центральным банком Российской Федерации предельный размер расчетов наличными деньгами в Российской Федерации между юридическими лицами по одной сделке, источником финансового обеспечения которых являются средства, полученные в соответствии с абзацем вторым пункта 1 статьи 78.1 Бюджетного кодекса Российской Федерации</t>
  </si>
  <si>
    <t>Учет обязательств, вытекающих из договоров на поставку товаров, выполнение работ, оказание услуг, заключенных муниципальными бюджетными и автономными учреждениями муниципального района Клявлинский на сумму, превышающую установленный Центральным банком Российской    Федерации предельный размер расчетов наличными деньгами в Российской Федерации между юридическими    лицами по одной сделке, источником финансового обеспечения которых  являются средства, полученные в соответствии со  статьи 78.2 Бюджетного кодекса Российской Федерации</t>
  </si>
  <si>
    <t>Санкционирование расходов муниципальных бюджетных и автономных учреждений муниципального района Клявлинский, источником финансового обеспечения которых являются средства, полученные в соответствии с абзацем вторым пункта 1 статьи 78.1 и статьей 78.2 Бюджетного кодекса Российской Федерации</t>
  </si>
  <si>
    <t>Анализ динамики основных параметров консолидированного бюджета в сравнении с аналогичными показателями муниципальных образований Самарской области</t>
  </si>
  <si>
    <t>Проведение налоговой политики на территории района, направленной на повышение налоговых доходов консолидированного бюджета, а также разработка мер по увеличению неналоговых доходов местных бюджетов</t>
  </si>
  <si>
    <t xml:space="preserve">Формирование и ведение реестра расходных обязательств муниципального района Клявлинский </t>
  </si>
  <si>
    <t>Проведение оценки ожидаемой эффективности при увеличении бюджетных ассигнований на реализацию действующих расходных обязательств и принятии новых расходных обязательств и анализ возможностей принятия расходных обязательств и предложений по увеличению бюджетных ассигнований на реализацию действующих расходных обязательств с учетом финансовых возможностей местного бюджета</t>
  </si>
  <si>
    <t xml:space="preserve">Разработка и принятие приказа управления, устанавливающего порядок представления главными распорядителями средств местного бюджета консолидированной бюджетной и сводной бухгалтерской отчётности в электронном виде </t>
  </si>
  <si>
    <t xml:space="preserve">Разработка и утверждение нормативов затрат на обеспечение деятельности управления </t>
  </si>
  <si>
    <t xml:space="preserve">Формирование плана закупок для нужд управления </t>
  </si>
  <si>
    <t>Формирование плана-графика осуществления закупок для нужд управления на соответствующий финансовый год</t>
  </si>
  <si>
    <t>Осуществление закупок для нужд управления путем проведения электронных аукционов в случаях, предусмотренных действующим законодательством</t>
  </si>
  <si>
    <t>Осуществление закупок в соответствии с утвержденным планом-графиком на соответствующий финансовый год</t>
  </si>
  <si>
    <t>Своевременное размещение в единой информационной системе утвержденного плана закупок (изменений в план закупок)</t>
  </si>
  <si>
    <t>Своевременное размещение в единой информационной системе утвержденного плана-графика (изменений в план-график)</t>
  </si>
  <si>
    <t>Своевременное размещение в единой информационной системе информации и документов о заключении, изменении и исполнении муниципальных контрактов</t>
  </si>
  <si>
    <t>Проверка участника закупок, а также его учредителей, членов коллегиального исполнительного органа, лица, исполняющего функции единоличного исполнительного органа, на отсутствие их в реестре недобросовестных поставщиков (подрядчиков, исполнителей)</t>
  </si>
  <si>
    <t>Контроль соответствия объемов и качественных характеристик поставляемых товаров, выполняемых работ и оказываемых услуг нуждам управления</t>
  </si>
  <si>
    <t>Проведение экспертизы поставленного товара, результатов выполненной работы, оказанной услуги в соответствии с требованиями действующего законодательства</t>
  </si>
  <si>
    <t xml:space="preserve">Обеспечение своевременного исполнения долговых обязательств муниципального района Клявлинский </t>
  </si>
  <si>
    <t>Соблюдение дополнительных ограничений на расходы по погашению и обслуживанию  муниципального долга муниципального района Клявлинский</t>
  </si>
  <si>
    <t>Анализ возможностей осуществления новых заимствований и проведение оценки долговой нагрузки на местный бюджет</t>
  </si>
  <si>
    <t xml:space="preserve">Привлечение муниципальных заимствований муниципального района Клявлинский </t>
  </si>
  <si>
    <t xml:space="preserve">Соблюдение дополнительных ограничений на расходы по погашению и обслуживанию муниципального долга муниципального района Клявлинский </t>
  </si>
  <si>
    <t>Актуализация нормативных правовых актов и методических документов, регламентирующих механизмы распределения и предоставления межбюджетных трансфертов в муниципальном районе Клявлинский</t>
  </si>
  <si>
    <t xml:space="preserve">Проведение мониторинга отдельных параметров местных бюджетов (бюджетной обеспеченности, просроченной кредиторской задолженности местных бюджетов, дефицита местных бюджетов, расходов на содержание органов местного самоуправления и т.д.) </t>
  </si>
  <si>
    <t xml:space="preserve">Обеспечение сокращения дифференциации муниципальных образований в уровне их бюджетной обеспеченности и сбалансированности местных бюджетов </t>
  </si>
  <si>
    <t>Направление в адрес органов местного самоуправления информации, отнесенной к компетенции управления, необходимой для своевременного формирования решений о местных бюджетах</t>
  </si>
  <si>
    <r>
      <t xml:space="preserve">Проведение мероприятий по подготовке проектов нормативных правовых актов и изменений в действующие нормативные правовые акты </t>
    </r>
    <r>
      <rPr>
        <sz val="12"/>
        <rFont val="Times New Roman"/>
        <family val="1"/>
        <charset val="204"/>
      </rPr>
      <t>муниципального района Клявлинский</t>
    </r>
    <r>
      <rPr>
        <sz val="12"/>
        <color indexed="8"/>
        <rFont val="Times New Roman"/>
        <family val="1"/>
        <charset val="204"/>
      </rPr>
      <t xml:space="preserve"> в сфере осуществления внутреннего муниципального финансового контроля</t>
    </r>
  </si>
  <si>
    <t>Проведение проверок, ревизий в сфере внутреннего муниципального финансового контроля</t>
  </si>
  <si>
    <t>Проведение обследований в том числе  проектов нормативных правовых актов и соглашений, затрагивающих финансовые правоотношения</t>
  </si>
  <si>
    <t>1 - выполнено;                  0 - не выполнено</t>
  </si>
  <si>
    <t>Своевременная и качественная подготовка проекта местного бюджета на очередной финансовый год и плановый период и внесение изменений в решение Собрание представителей муниципального района Клявлинский о бюджете на текущий финансовый год и на плановый период</t>
  </si>
  <si>
    <r>
      <t>Задача 5. Обеспечение открытости, прозрачности и подотчетности деятельности органов местного самоуправления в муниципальном районе Клявлинский</t>
    </r>
    <r>
      <rPr>
        <sz val="12"/>
        <color indexed="8"/>
        <rFont val="Times New Roman"/>
        <family val="1"/>
        <charset val="204"/>
      </rPr>
      <t xml:space="preserve"> </t>
    </r>
  </si>
  <si>
    <r>
      <t xml:space="preserve">Задача 2. Сокращение </t>
    </r>
    <r>
      <rPr>
        <sz val="12"/>
        <rFont val="Times New Roman"/>
        <family val="1"/>
        <charset val="204"/>
      </rPr>
      <t>дифференциации муниципальных образований муниципального района Клявлинский в уровне их бюджетной обеспеченности, сбалансированности бюджетов сельских поселений</t>
    </r>
  </si>
  <si>
    <t>Степень выполнения мероприятия 1 (отношение выполненных мероприятий к запланированным)</t>
  </si>
  <si>
    <t>Степень выполнения мероприятия 2 (отношение выполненных мероприятий к запланированным)</t>
  </si>
  <si>
    <t>Степень выполнения мероприятия 3 (отношение выполненных мероприятий к запланированным)</t>
  </si>
  <si>
    <t>Степень выполнения мероприятия 4 (отношение выполненных мероприятий к запланированным)</t>
  </si>
  <si>
    <t>Степень достижения показателей (индикаторов) муниципальной программы</t>
  </si>
  <si>
    <t>Индекс результативности показателей, мероприятий</t>
  </si>
  <si>
    <t>Эффективность муниципальной программы</t>
  </si>
  <si>
    <t>Эффективность реализации мероприятия 4</t>
  </si>
  <si>
    <t>Эффективность реализации мероприятия 3</t>
  </si>
  <si>
    <t>Эффективность реализации мероприятия 2</t>
  </si>
  <si>
    <t>Эффективность реализации мероприятия 1</t>
  </si>
  <si>
    <t>Комплексная оценка эффективности реализации муниципальной программы  в соответствии с Порядком принятия решений о разработке, формирования и реализации, оценки эффективности муниципальных программ муниципального района Клявлинский утвержденным постановлением администрации муниципального района Клявлинский от 01.10.2013г. №394</t>
  </si>
  <si>
    <t>План</t>
  </si>
  <si>
    <t>Факт</t>
  </si>
  <si>
    <t xml:space="preserve"> муниципальной программы</t>
  </si>
  <si>
    <t xml:space="preserve"> муниципального района Клявлинский</t>
  </si>
  <si>
    <t>Сумма финансирования мероприятия 3</t>
  </si>
  <si>
    <t xml:space="preserve">где Ri - показатель эффективности реализации мероприятия, финансируемого за счет бюджетных ассигнований местного бюджета за отчетный год (период);
Pi - удельный вес фактически произведенных расходов на реализацию мероприятия, финансируемого за счет бюджетных ассигнований местного бюджета, в общем объеме фактически произведенных расходов на реализацию муниципальной программы на конец отчетного года (периода);
Rj - показатель эффективности реализации мероприятия, который не выражен в стоимостной оценке;
Pj - удельный вес мероприятия, который не выражен в стоимостной оценке, принимается равным 1;
N - количество мероприятий, финансируемых за счет бюджетных ассигнований местного бюджета;
M - количество мероприятий, которые не выражены в стоимостной оценке;
k - коэффициент, рассчитываемый по формуле
</t>
  </si>
  <si>
    <t xml:space="preserve">Степень выполнения мероприятий муниципальной программы
Степень выполнения мероприятий муниципальной программы за отчетный год рассчитывается как отношение количества мероприятий, выполненных в отчетном году в установленные сроки, к общему количеству мероприятий, предусмотренных к выполнению в отчетном году. 
</t>
  </si>
  <si>
    <t xml:space="preserve">Степень выполнения мероприятий муниципальной программы за отчетный год рассчитывается как отношение количества мероприятий, выполненных в отчетном году в установленные сроки, к общему количеству мероприятий, предусмотренных к выполнению в отчетном году. 
</t>
  </si>
  <si>
    <t xml:space="preserve">где N - общее число показателей (индикаторов) муниципальной программы;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</si>
  <si>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 xml:space="preserve">где N(4) - общее число показателей (индикаторов) мероприятия 4;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</si>
  <si>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где N(4) - общее число показателей (индикаторов) мероприятия 4;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</si>
  <si>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 xml:space="preserve">где N(3) – общее число показателей (индикаторов) мероприятия 3;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Хn план – плановое значение показателей (индикаторов);
Хn факт – фактическое значение показателей (индикаторов);
F план – плановая сумма финансирования по мероприятию 3;
F факт – фактическая сумма финансирования по мероприятию 3;
</t>
  </si>
  <si>
    <t>где N(3) - общее число показателей (индикаторов) мероприятия 3;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</si>
  <si>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 xml:space="preserve">где N(2) – общее число показателей (индикаторов) мероприятия 2;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Хn план – плановое значение показателей (индикаторов);
Хn факт – фактическое значение показателей (индикаторов);
F план – плановая сумма финансирования по мероприятию 2;
F факт – фактическая сумма финансирования по мероприятию 2.
</t>
  </si>
  <si>
    <t>где N(2) - общее число показателей (индикаторов) мероприятия 2;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</si>
  <si>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 xml:space="preserve">Степень достижения показателей (индикаторов) мероприятия 2 </t>
  </si>
  <si>
    <t xml:space="preserve">Степень достижения показателей (индикаторов) мероприятия 3 </t>
  </si>
  <si>
    <t>Степень достижения показателей (индикаторов) мероприятия 4</t>
  </si>
  <si>
    <t xml:space="preserve">где N - общее число показателей (индикаторов) мероприятия 1;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</si>
  <si>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 xml:space="preserve">Степень достижения показателей (индикаторов) мероприятия 1 </t>
  </si>
  <si>
    <t>где N(1) - общее число показателей (индикаторов) мероприятия 1;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</si>
  <si>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&lt;10</t>
  </si>
  <si>
    <t>&lt;80</t>
  </si>
  <si>
    <t>&lt;5</t>
  </si>
  <si>
    <t xml:space="preserve">Отношение количества запланированных контрольных мероприятий к общему числу завершённых контрольных мероприятий </t>
  </si>
  <si>
    <t>Комплексная оценка эффективности реализации за 2023 год</t>
  </si>
  <si>
    <t>«Управление муниципальными финансами и развитие межбюджетных отношений» на 2018 – 2026 годы</t>
  </si>
  <si>
    <t>Мероприятие 1 «Организация планирования и исполнения местного бюджета» на 2018 – 2026 годы</t>
  </si>
  <si>
    <t>Мероприятие 2 «Процентные платежи по долговым обязательствам муниципального района Клявлинский»                                                                                                                           на 2018 – 2026 годы</t>
  </si>
  <si>
    <t>Мероприятие 3 «Внутримуниципальные межбюджетные отношения муниципального района Клявлинский» на 2018 – 2026 годы</t>
  </si>
  <si>
    <t>Мероприятие 4 «Организация и осуществление контроля в финансово-бюджетной сфере на территории муниципального района Клявлинский» на 2018 – 2026 годы</t>
  </si>
  <si>
    <t>Эффективность реализации муниципальной программы в 2023 году 99,3% - от 90% до 110% - эффективность реализации муниципальной программы соответствует запланированным результатам при запланированном объеме расходов.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</si>
</sst>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_(* \(#,##0.00\);_(* &quot;-&quot;??_);_(@_)"/>
    <numFmt numFmtId="165" formatCode="0.0"/>
    <numFmt numFmtId="166" formatCode="0.0_ ;[Red]\-0.0\ "/>
    <numFmt numFmtId="167" formatCode="0_ ;[Red]\-0\ "/>
  </numFmts>
  <fonts count="10" x14ac:knownFonts="1">
    <font>
      <sz val="10"/>
      <name val="Arial"/>
    </font>
    <font>
      <sz val="10"/>
      <name val="Arial"/>
      <family val="2"/>
      <charset val="204"/>
    </font>
    <font>
      <sz val="12"/>
      <name val="Times New Roman"/>
      <family val="1"/>
      <charset val="204"/>
    </font>
    <font>
      <sz val="12"/>
      <color indexed="8"/>
      <name val="Times New Roman"/>
      <family val="1"/>
      <charset val="204"/>
    </font>
    <font>
      <sz val="12"/>
      <name val="Arial"/>
      <family val="2"/>
      <charset val="204"/>
    </font>
    <font>
      <sz val="12"/>
      <color indexed="8"/>
      <name val="Times New Roman"/>
      <family val="1"/>
      <charset val="204"/>
    </font>
    <font>
      <b/>
      <sz val="12"/>
      <name val="Times New Roman"/>
      <family val="1"/>
      <charset val="204"/>
    </font>
    <font>
      <b/>
      <sz val="12"/>
      <color indexed="8"/>
      <name val="Times New Roman"/>
      <family val="1"/>
      <charset val="204"/>
    </font>
    <font>
      <b/>
      <sz val="12"/>
      <name val="Arial"/>
      <family val="2"/>
      <charset val="204"/>
    </font>
    <font>
      <sz val="12"/>
      <color rgb="FF000000"/>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2" fillId="0" borderId="0" xfId="0" applyFont="1" applyAlignment="1" applyProtection="1">
      <alignment vertical="top"/>
    </xf>
    <xf numFmtId="0" fontId="4" fillId="0" borderId="0" xfId="0" applyFont="1" applyAlignment="1" applyProtection="1">
      <alignment vertical="top"/>
    </xf>
    <xf numFmtId="0" fontId="2"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applyFont="1" applyBorder="1" applyAlignment="1">
      <alignment wrapText="1"/>
    </xf>
    <xf numFmtId="0" fontId="9" fillId="0" borderId="0" xfId="0" applyFont="1" applyBorder="1" applyAlignment="1">
      <alignment vertical="top" wrapText="1"/>
    </xf>
    <xf numFmtId="167" fontId="5" fillId="0" borderId="0" xfId="0" applyNumberFormat="1" applyFont="1" applyBorder="1" applyAlignment="1" applyProtection="1">
      <alignment horizontal="center" vertical="top" wrapText="1"/>
    </xf>
    <xf numFmtId="166" fontId="5" fillId="0" borderId="0" xfId="0" applyNumberFormat="1" applyFont="1" applyBorder="1" applyAlignment="1" applyProtection="1">
      <alignment horizontal="center" vertical="top" wrapText="1"/>
    </xf>
    <xf numFmtId="165" fontId="5" fillId="0" borderId="0" xfId="0" applyNumberFormat="1"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4" fillId="0" borderId="0" xfId="0" applyFont="1" applyBorder="1" applyAlignment="1" applyProtection="1">
      <alignment vertical="top"/>
    </xf>
    <xf numFmtId="0" fontId="2" fillId="0" borderId="0" xfId="0" applyFont="1" applyBorder="1" applyAlignment="1" applyProtection="1">
      <alignment horizontal="justify" vertical="top" wrapText="1"/>
    </xf>
    <xf numFmtId="166" fontId="2" fillId="0" borderId="0" xfId="0" applyNumberFormat="1" applyFont="1" applyFill="1" applyBorder="1" applyAlignment="1" applyProtection="1">
      <alignment horizontal="center" vertical="top" wrapText="1"/>
    </xf>
    <xf numFmtId="165" fontId="5" fillId="2" borderId="0" xfId="0" applyNumberFormat="1" applyFont="1" applyFill="1" applyBorder="1" applyAlignment="1" applyProtection="1">
      <alignment horizontal="center" vertical="top" wrapText="1"/>
      <protection locked="0"/>
    </xf>
    <xf numFmtId="0" fontId="5" fillId="0" borderId="0" xfId="0" applyFont="1" applyBorder="1" applyAlignment="1" applyProtection="1">
      <alignment horizontal="justify" vertical="top" wrapText="1"/>
    </xf>
    <xf numFmtId="0" fontId="4" fillId="0" borderId="0" xfId="0" applyFont="1" applyBorder="1" applyAlignment="1" applyProtection="1">
      <alignment horizontal="left" vertical="top"/>
    </xf>
    <xf numFmtId="0" fontId="2" fillId="0" borderId="0" xfId="0" applyFont="1" applyBorder="1" applyAlignment="1" applyProtection="1">
      <alignment vertical="top"/>
    </xf>
    <xf numFmtId="0" fontId="4" fillId="0" borderId="0" xfId="0" applyFont="1" applyAlignment="1" applyProtection="1">
      <alignment horizontal="left" vertical="top"/>
    </xf>
    <xf numFmtId="0" fontId="2" fillId="0" borderId="0" xfId="0" applyFont="1" applyAlignment="1" applyProtection="1">
      <alignment wrapText="1"/>
    </xf>
    <xf numFmtId="0" fontId="2" fillId="0" borderId="0" xfId="0" applyFont="1" applyAlignment="1" applyProtection="1"/>
    <xf numFmtId="0" fontId="5" fillId="2" borderId="0" xfId="0" applyFont="1" applyFill="1" applyBorder="1" applyAlignment="1" applyProtection="1">
      <alignment horizontal="center" vertical="top" wrapText="1"/>
    </xf>
    <xf numFmtId="165" fontId="5" fillId="2" borderId="0" xfId="0" applyNumberFormat="1" applyFont="1" applyFill="1" applyBorder="1" applyAlignment="1" applyProtection="1">
      <alignment horizontal="center" vertical="top" wrapText="1"/>
    </xf>
    <xf numFmtId="166" fontId="5" fillId="2" borderId="0" xfId="0" applyNumberFormat="1" applyFont="1" applyFill="1" applyBorder="1" applyAlignment="1" applyProtection="1">
      <alignment horizontal="center" vertical="top" wrapText="1"/>
    </xf>
    <xf numFmtId="164" fontId="5" fillId="2" borderId="0" xfId="1" applyFont="1" applyFill="1" applyBorder="1" applyAlignment="1" applyProtection="1">
      <alignment horizontal="center" vertical="top" wrapText="1"/>
      <protection locked="0"/>
    </xf>
    <xf numFmtId="0" fontId="2" fillId="0" borderId="6" xfId="0" applyFont="1" applyBorder="1" applyAlignment="1" applyProtection="1">
      <alignment horizontal="center" vertical="top" wrapText="1"/>
    </xf>
    <xf numFmtId="164" fontId="3" fillId="2" borderId="0" xfId="1" applyFont="1" applyFill="1" applyBorder="1" applyAlignment="1" applyProtection="1">
      <alignment horizontal="center" vertical="top" wrapText="1"/>
      <protection locked="0"/>
    </xf>
    <xf numFmtId="0" fontId="3" fillId="0" borderId="0" xfId="0" applyFont="1" applyBorder="1" applyAlignment="1" applyProtection="1">
      <alignment horizontal="justify" vertical="top" wrapText="1"/>
    </xf>
    <xf numFmtId="165" fontId="7" fillId="0" borderId="0" xfId="0" applyNumberFormat="1" applyFont="1" applyBorder="1" applyAlignment="1" applyProtection="1">
      <alignment horizontal="center" vertical="top" wrapText="1"/>
    </xf>
    <xf numFmtId="0" fontId="7" fillId="0" borderId="0" xfId="0" applyFont="1" applyBorder="1" applyAlignment="1" applyProtection="1">
      <alignment horizontal="justify" vertical="top" wrapText="1"/>
    </xf>
    <xf numFmtId="164" fontId="7" fillId="2" borderId="0" xfId="1" applyFont="1" applyFill="1" applyBorder="1" applyAlignment="1" applyProtection="1">
      <alignment horizontal="center" vertical="top" wrapText="1"/>
      <protection locked="0"/>
    </xf>
    <xf numFmtId="166" fontId="7" fillId="0" borderId="0" xfId="0" applyNumberFormat="1" applyFont="1" applyBorder="1" applyAlignment="1" applyProtection="1">
      <alignment horizontal="center" vertical="top" wrapText="1"/>
    </xf>
    <xf numFmtId="43" fontId="8" fillId="0" borderId="0" xfId="0" applyNumberFormat="1" applyFont="1" applyAlignment="1" applyProtection="1">
      <alignment vertical="top"/>
    </xf>
    <xf numFmtId="165" fontId="3" fillId="2" borderId="0" xfId="0" applyNumberFormat="1" applyFont="1" applyFill="1" applyBorder="1" applyAlignment="1" applyProtection="1">
      <alignment horizontal="center" vertical="top" wrapText="1"/>
    </xf>
    <xf numFmtId="0" fontId="2" fillId="0" borderId="0"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2" fillId="0" borderId="0" xfId="0" applyFont="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5" fillId="2" borderId="0" xfId="0" applyFont="1" applyFill="1" applyBorder="1" applyAlignment="1" applyProtection="1">
      <alignment horizontal="justify" vertical="top" wrapText="1"/>
    </xf>
    <xf numFmtId="0" fontId="2" fillId="2" borderId="0" xfId="0" applyFont="1" applyFill="1" applyBorder="1" applyAlignment="1" applyProtection="1">
      <alignment horizontal="center" vertical="top" wrapText="1"/>
    </xf>
    <xf numFmtId="166" fontId="2"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justify" vertical="top" wrapText="1"/>
    </xf>
    <xf numFmtId="0" fontId="2"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165" fontId="2" fillId="2" borderId="0" xfId="0" applyNumberFormat="1" applyFont="1" applyFill="1" applyBorder="1" applyAlignment="1" applyProtection="1">
      <alignment horizontal="center" vertical="top" wrapText="1"/>
    </xf>
    <xf numFmtId="0" fontId="2" fillId="0" borderId="0" xfId="0" applyFont="1" applyAlignment="1" applyProtection="1">
      <alignment horizontal="center" vertical="top"/>
    </xf>
    <xf numFmtId="0" fontId="2" fillId="0" borderId="10" xfId="0" applyFont="1" applyBorder="1" applyAlignment="1" applyProtection="1">
      <alignment horizontal="center" vertical="top"/>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0" xfId="0" applyFont="1" applyAlignment="1" applyProtection="1">
      <alignment horizontal="center" vertical="top" wrapText="1"/>
    </xf>
    <xf numFmtId="0" fontId="2" fillId="2" borderId="0" xfId="0" applyFont="1" applyFill="1" applyBorder="1" applyAlignment="1" applyProtection="1">
      <alignment horizontal="left" vertical="top" wrapText="1"/>
    </xf>
    <xf numFmtId="0" fontId="2" fillId="2" borderId="0" xfId="0" applyFont="1" applyFill="1" applyBorder="1" applyAlignment="1" applyProtection="1">
      <alignment horizontal="justify" vertical="top" wrapText="1"/>
    </xf>
    <xf numFmtId="0" fontId="2" fillId="2" borderId="0" xfId="0" applyFont="1" applyFill="1" applyBorder="1" applyAlignment="1" applyProtection="1">
      <alignment horizontal="center" vertical="top" wrapText="1"/>
    </xf>
    <xf numFmtId="165" fontId="2" fillId="2" borderId="0" xfId="0" applyNumberFormat="1" applyFont="1" applyFill="1" applyBorder="1" applyAlignment="1" applyProtection="1">
      <alignment horizontal="center" vertical="top" wrapText="1"/>
    </xf>
    <xf numFmtId="166" fontId="2" fillId="2" borderId="0" xfId="0" applyNumberFormat="1" applyFont="1" applyFill="1" applyBorder="1" applyAlignment="1" applyProtection="1">
      <alignment horizontal="center" vertical="top" wrapText="1"/>
    </xf>
    <xf numFmtId="0" fontId="2" fillId="0" borderId="0" xfId="0" applyFont="1" applyBorder="1" applyAlignment="1" applyProtection="1">
      <alignment horizontal="center" vertical="top" wrapText="1"/>
    </xf>
    <xf numFmtId="1" fontId="2" fillId="2" borderId="0" xfId="0" applyNumberFormat="1" applyFont="1" applyFill="1" applyBorder="1" applyAlignment="1" applyProtection="1">
      <alignment horizontal="center" vertical="top" wrapText="1"/>
    </xf>
    <xf numFmtId="0" fontId="2" fillId="0" borderId="0" xfId="0" applyFont="1" applyBorder="1" applyAlignment="1" applyProtection="1">
      <alignment horizontal="left" wrapText="1"/>
    </xf>
    <xf numFmtId="165" fontId="2" fillId="2" borderId="0" xfId="0" applyNumberFormat="1" applyFont="1" applyFill="1" applyBorder="1" applyAlignment="1" applyProtection="1">
      <alignment horizontal="center" vertical="top" wrapText="1"/>
      <protection locked="0"/>
    </xf>
    <xf numFmtId="0" fontId="5" fillId="0" borderId="0" xfId="0" applyFont="1" applyBorder="1" applyAlignment="1" applyProtection="1">
      <alignment horizontal="center" vertical="top" wrapText="1"/>
    </xf>
    <xf numFmtId="0" fontId="5" fillId="2" borderId="0" xfId="0" applyFont="1" applyFill="1" applyBorder="1" applyAlignment="1" applyProtection="1">
      <alignment horizontal="justify" vertical="top" wrapText="1"/>
    </xf>
    <xf numFmtId="0" fontId="6" fillId="0" borderId="0" xfId="0" applyFont="1" applyBorder="1" applyAlignment="1" applyProtection="1">
      <alignment horizontal="center" vertical="top" wrapText="1"/>
    </xf>
    <xf numFmtId="0" fontId="2" fillId="0" borderId="0" xfId="0" applyFont="1" applyBorder="1" applyAlignment="1" applyProtection="1">
      <alignment horizontal="left" vertical="top" wrapText="1"/>
    </xf>
    <xf numFmtId="0" fontId="2" fillId="0" borderId="0" xfId="0" applyFont="1" applyBorder="1" applyAlignment="1" applyProtection="1">
      <alignment vertical="top" wrapText="1"/>
    </xf>
    <xf numFmtId="0" fontId="2" fillId="0" borderId="0" xfId="0" applyFont="1" applyAlignment="1" applyProtection="1">
      <alignment horizontal="left" vertical="top" wrapText="1"/>
    </xf>
    <xf numFmtId="0" fontId="2" fillId="0" borderId="0" xfId="0" applyFont="1" applyBorder="1" applyAlignment="1" applyProtection="1">
      <alignment horizontal="left" vertical="center" wrapText="1"/>
    </xf>
  </cellXfs>
  <cellStyles count="2">
    <cellStyle name="Обычный" xfId="0" builtinId="0"/>
    <cellStyle name="Финансовый" xfId="1" builtinId="3"/>
  </cellStyles>
  <dxfs count="0"/>
  <tableStyles count="0" defaultTableStyle="TableStyleMedium9" defaultPivotStyle="PivotStyleLight16"/>
  <colors>
    <mruColors>
      <color rgb="FFCC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3190875</xdr:colOff>
      <xdr:row>138</xdr:row>
      <xdr:rowOff>2809875</xdr:rowOff>
    </xdr:from>
    <xdr:to>
      <xdr:col>2</xdr:col>
      <xdr:colOff>581025</xdr:colOff>
      <xdr:row>138</xdr:row>
      <xdr:rowOff>3467100</xdr:rowOff>
    </xdr:to>
    <xdr:pic>
      <xdr:nvPicPr>
        <xdr:cNvPr id="2" name="Picture 1"/>
        <xdr:cNvPicPr>
          <a:picLocks noChangeAspect="1" noChangeArrowheads="1"/>
        </xdr:cNvPicPr>
      </xdr:nvPicPr>
      <xdr:blipFill>
        <a:blip xmlns:r="http://schemas.openxmlformats.org/officeDocument/2006/relationships" r:embed="rId1" cstate="print"/>
        <a:srcRect r="11377"/>
        <a:stretch>
          <a:fillRect/>
        </a:stretch>
      </xdr:blipFill>
      <xdr:spPr bwMode="auto">
        <a:xfrm>
          <a:off x="3609975" y="79686150"/>
          <a:ext cx="1581150" cy="657225"/>
        </a:xfrm>
        <a:prstGeom prst="rect">
          <a:avLst/>
        </a:prstGeom>
        <a:noFill/>
        <a:ln w="9525">
          <a:noFill/>
          <a:miter lim="800000"/>
          <a:headEnd/>
          <a:tailEnd/>
        </a:ln>
      </xdr:spPr>
    </xdr:pic>
    <xdr:clientData/>
  </xdr:twoCellAnchor>
  <xdr:twoCellAnchor>
    <xdr:from>
      <xdr:col>1</xdr:col>
      <xdr:colOff>3009900</xdr:colOff>
      <xdr:row>138</xdr:row>
      <xdr:rowOff>152400</xdr:rowOff>
    </xdr:from>
    <xdr:to>
      <xdr:col>3</xdr:col>
      <xdr:colOff>104775</xdr:colOff>
      <xdr:row>138</xdr:row>
      <xdr:rowOff>723900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429000" y="77028675"/>
          <a:ext cx="2552700" cy="571500"/>
        </a:xfrm>
        <a:prstGeom prst="rect">
          <a:avLst/>
        </a:prstGeom>
        <a:noFill/>
        <a:ln w="9525">
          <a:noFill/>
          <a:miter lim="800000"/>
          <a:headEnd/>
          <a:tailEnd/>
        </a:ln>
      </xdr:spPr>
    </xdr:pic>
    <xdr:clientData/>
  </xdr:twoCellAnchor>
  <xdr:twoCellAnchor>
    <xdr:from>
      <xdr:col>1</xdr:col>
      <xdr:colOff>2238375</xdr:colOff>
      <xdr:row>142</xdr:row>
      <xdr:rowOff>66675</xdr:rowOff>
    </xdr:from>
    <xdr:to>
      <xdr:col>4</xdr:col>
      <xdr:colOff>9526</xdr:colOff>
      <xdr:row>142</xdr:row>
      <xdr:rowOff>923925</xdr:rowOff>
    </xdr:to>
    <xdr:grpSp>
      <xdr:nvGrpSpPr>
        <xdr:cNvPr id="4" name="Группа 563"/>
        <xdr:cNvGrpSpPr>
          <a:grpSpLocks/>
        </xdr:cNvGrpSpPr>
      </xdr:nvGrpSpPr>
      <xdr:grpSpPr bwMode="auto">
        <a:xfrm>
          <a:off x="2657475" y="77685900"/>
          <a:ext cx="4219576" cy="857250"/>
          <a:chOff x="2980767" y="57239648"/>
          <a:chExt cx="2724075" cy="962047"/>
        </a:xfrm>
      </xdr:grpSpPr>
      <xdr:grpSp>
        <xdr:nvGrpSpPr>
          <xdr:cNvPr id="5" name="Group 723"/>
          <xdr:cNvGrpSpPr>
            <a:grpSpLocks noChangeAspect="1"/>
          </xdr:cNvGrpSpPr>
        </xdr:nvGrpSpPr>
        <xdr:grpSpPr bwMode="auto">
          <a:xfrm>
            <a:off x="2980767" y="57239648"/>
            <a:ext cx="2662583" cy="962047"/>
            <a:chOff x="51" y="53"/>
            <a:chExt cx="4208" cy="1514"/>
          </a:xfrm>
        </xdr:grpSpPr>
        <xdr:sp macro="" textlink="">
          <xdr:nvSpPr>
            <xdr:cNvPr id="7" name="Rectangle 767"/>
            <xdr:cNvSpPr>
              <a:spLocks noChangeArrowheads="1"/>
            </xdr:cNvSpPr>
          </xdr:nvSpPr>
          <xdr:spPr bwMode="auto">
            <a:xfrm>
              <a:off x="1585" y="226"/>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8" name="Rectangle 766"/>
            <xdr:cNvSpPr>
              <a:spLocks noChangeArrowheads="1"/>
            </xdr:cNvSpPr>
          </xdr:nvSpPr>
          <xdr:spPr bwMode="auto">
            <a:xfrm>
              <a:off x="1712" y="226"/>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9" name="Rectangle 765"/>
            <xdr:cNvSpPr>
              <a:spLocks noChangeArrowheads="1"/>
            </xdr:cNvSpPr>
          </xdr:nvSpPr>
          <xdr:spPr bwMode="auto">
            <a:xfrm>
              <a:off x="1585" y="702"/>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 name="Rectangle 764"/>
            <xdr:cNvSpPr>
              <a:spLocks noChangeArrowheads="1"/>
            </xdr:cNvSpPr>
          </xdr:nvSpPr>
          <xdr:spPr bwMode="auto">
            <a:xfrm>
              <a:off x="1726"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2" name="Rectangle 762"/>
            <xdr:cNvSpPr>
              <a:spLocks noChangeArrowheads="1"/>
            </xdr:cNvSpPr>
          </xdr:nvSpPr>
          <xdr:spPr bwMode="auto">
            <a:xfrm>
              <a:off x="3189" y="212"/>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3" name="Rectangle 761"/>
            <xdr:cNvSpPr>
              <a:spLocks noChangeArrowheads="1"/>
            </xdr:cNvSpPr>
          </xdr:nvSpPr>
          <xdr:spPr bwMode="auto">
            <a:xfrm>
              <a:off x="3330" y="21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4" name="Rectangle 760"/>
            <xdr:cNvSpPr>
              <a:spLocks noChangeArrowheads="1"/>
            </xdr:cNvSpPr>
          </xdr:nvSpPr>
          <xdr:spPr bwMode="auto">
            <a:xfrm>
              <a:off x="3189"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5" name="Rectangle 759"/>
            <xdr:cNvSpPr>
              <a:spLocks noChangeArrowheads="1"/>
            </xdr:cNvSpPr>
          </xdr:nvSpPr>
          <xdr:spPr bwMode="auto">
            <a:xfrm>
              <a:off x="3330"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7"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8" name="Rectangle 756"/>
            <xdr:cNvSpPr>
              <a:spLocks noChangeArrowheads="1"/>
            </xdr:cNvSpPr>
          </xdr:nvSpPr>
          <xdr:spPr bwMode="auto">
            <a:xfrm>
              <a:off x="4258" y="846"/>
              <a:ext cx="1" cy="260"/>
            </a:xfrm>
            <a:prstGeom prst="rect">
              <a:avLst/>
            </a:prstGeom>
            <a:noFill/>
            <a:ln w="9525">
              <a:noFill/>
              <a:miter lim="800000"/>
              <a:headEnd/>
              <a:tailEnd/>
            </a:ln>
          </xdr:spPr>
        </xdr:sp>
        <xdr:sp macro="" textlink="">
          <xdr:nvSpPr>
            <xdr:cNvPr id="19" name="Rectangle 755"/>
            <xdr:cNvSpPr>
              <a:spLocks noChangeArrowheads="1"/>
            </xdr:cNvSpPr>
          </xdr:nvSpPr>
          <xdr:spPr bwMode="auto">
            <a:xfrm>
              <a:off x="2246" y="1120"/>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N</a:t>
              </a:r>
            </a:p>
          </xdr:txBody>
        </xdr:sp>
        <xdr:sp macro="" textlink="">
          <xdr:nvSpPr>
            <xdr:cNvPr id="20" name="Rectangle 754"/>
            <xdr:cNvSpPr>
              <a:spLocks noChangeArrowheads="1"/>
            </xdr:cNvSpPr>
          </xdr:nvSpPr>
          <xdr:spPr bwMode="auto">
            <a:xfrm>
              <a:off x="2823" y="64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1" name="Rectangle 753"/>
            <xdr:cNvSpPr>
              <a:spLocks noChangeArrowheads="1"/>
            </xdr:cNvSpPr>
          </xdr:nvSpPr>
          <xdr:spPr bwMode="auto">
            <a:xfrm>
              <a:off x="2838" y="15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2" name="Rectangle 752"/>
            <xdr:cNvSpPr>
              <a:spLocks noChangeArrowheads="1"/>
            </xdr:cNvSpPr>
          </xdr:nvSpPr>
          <xdr:spPr bwMode="auto">
            <a:xfrm>
              <a:off x="1219" y="64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 name="Rectangle 751"/>
            <xdr:cNvSpPr>
              <a:spLocks noChangeArrowheads="1"/>
            </xdr:cNvSpPr>
          </xdr:nvSpPr>
          <xdr:spPr bwMode="auto">
            <a:xfrm>
              <a:off x="1219" y="15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4" name="Rectangle 750"/>
            <xdr:cNvSpPr>
              <a:spLocks noChangeArrowheads="1"/>
            </xdr:cNvSpPr>
          </xdr:nvSpPr>
          <xdr:spPr bwMode="auto">
            <a:xfrm>
              <a:off x="51" y="889"/>
              <a:ext cx="183" cy="433"/>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5" name="Rectangle 749"/>
            <xdr:cNvSpPr>
              <a:spLocks noChangeArrowheads="1"/>
            </xdr:cNvSpPr>
          </xdr:nvSpPr>
          <xdr:spPr bwMode="auto">
            <a:xfrm>
              <a:off x="3415" y="760"/>
              <a:ext cx="366" cy="24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6" name="Rectangle 748"/>
            <xdr:cNvSpPr>
              <a:spLocks noChangeArrowheads="1"/>
            </xdr:cNvSpPr>
          </xdr:nvSpPr>
          <xdr:spPr bwMode="auto">
            <a:xfrm>
              <a:off x="3274" y="774"/>
              <a:ext cx="42"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7" name="Rectangle 747"/>
            <xdr:cNvSpPr>
              <a:spLocks noChangeArrowheads="1"/>
            </xdr:cNvSpPr>
          </xdr:nvSpPr>
          <xdr:spPr bwMode="auto">
            <a:xfrm>
              <a:off x="3077" y="774"/>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8" name="Rectangle 746"/>
            <xdr:cNvSpPr>
              <a:spLocks noChangeArrowheads="1"/>
            </xdr:cNvSpPr>
          </xdr:nvSpPr>
          <xdr:spPr bwMode="auto">
            <a:xfrm>
              <a:off x="3415" y="298"/>
              <a:ext cx="366" cy="231"/>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 name="Rectangle 745"/>
            <xdr:cNvSpPr>
              <a:spLocks noChangeArrowheads="1"/>
            </xdr:cNvSpPr>
          </xdr:nvSpPr>
          <xdr:spPr bwMode="auto">
            <a:xfrm>
              <a:off x="3274" y="298"/>
              <a:ext cx="42"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30" name="Rectangle 744"/>
            <xdr:cNvSpPr>
              <a:spLocks noChangeArrowheads="1"/>
            </xdr:cNvSpPr>
          </xdr:nvSpPr>
          <xdr:spPr bwMode="auto">
            <a:xfrm>
              <a:off x="3063" y="298"/>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1" name="Rectangle 743"/>
            <xdr:cNvSpPr>
              <a:spLocks noChangeArrowheads="1"/>
            </xdr:cNvSpPr>
          </xdr:nvSpPr>
          <xdr:spPr bwMode="auto">
            <a:xfrm>
              <a:off x="1782" y="760"/>
              <a:ext cx="366" cy="24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32" name="Rectangle 742"/>
            <xdr:cNvSpPr>
              <a:spLocks noChangeArrowheads="1"/>
            </xdr:cNvSpPr>
          </xdr:nvSpPr>
          <xdr:spPr bwMode="auto">
            <a:xfrm>
              <a:off x="1641" y="788"/>
              <a:ext cx="56" cy="231"/>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33" name="Rectangle 741"/>
            <xdr:cNvSpPr>
              <a:spLocks noChangeArrowheads="1"/>
            </xdr:cNvSpPr>
          </xdr:nvSpPr>
          <xdr:spPr bwMode="auto">
            <a:xfrm>
              <a:off x="1458" y="774"/>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4" name="Rectangle 740"/>
            <xdr:cNvSpPr>
              <a:spLocks noChangeArrowheads="1"/>
            </xdr:cNvSpPr>
          </xdr:nvSpPr>
          <xdr:spPr bwMode="auto">
            <a:xfrm>
              <a:off x="1782" y="298"/>
              <a:ext cx="366" cy="231"/>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35" name="Rectangle 739"/>
            <xdr:cNvSpPr>
              <a:spLocks noChangeArrowheads="1"/>
            </xdr:cNvSpPr>
          </xdr:nvSpPr>
          <xdr:spPr bwMode="auto">
            <a:xfrm>
              <a:off x="1641" y="313"/>
              <a:ext cx="56" cy="231"/>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36" name="Rectangle 738"/>
            <xdr:cNvSpPr>
              <a:spLocks noChangeArrowheads="1"/>
            </xdr:cNvSpPr>
          </xdr:nvSpPr>
          <xdr:spPr bwMode="auto">
            <a:xfrm>
              <a:off x="1458" y="298"/>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7" name="Rectangle 737"/>
            <xdr:cNvSpPr>
              <a:spLocks noChangeArrowheads="1"/>
            </xdr:cNvSpPr>
          </xdr:nvSpPr>
          <xdr:spPr bwMode="auto">
            <a:xfrm>
              <a:off x="290" y="1033"/>
              <a:ext cx="1" cy="260"/>
            </a:xfrm>
            <a:prstGeom prst="rect">
              <a:avLst/>
            </a:prstGeom>
            <a:noFill/>
            <a:ln w="9525">
              <a:noFill/>
              <a:miter lim="800000"/>
              <a:headEnd/>
              <a:tailEnd/>
            </a:ln>
          </xdr:spPr>
        </xdr:sp>
        <xdr:sp macro="" textlink="">
          <xdr:nvSpPr>
            <xdr:cNvPr id="38" name="Rectangle 736"/>
            <xdr:cNvSpPr>
              <a:spLocks noChangeArrowheads="1"/>
            </xdr:cNvSpPr>
          </xdr:nvSpPr>
          <xdr:spPr bwMode="auto">
            <a:xfrm>
              <a:off x="4048" y="817"/>
              <a:ext cx="1" cy="260"/>
            </a:xfrm>
            <a:prstGeom prst="rect">
              <a:avLst/>
            </a:prstGeom>
            <a:noFill/>
            <a:ln w="9525">
              <a:noFill/>
              <a:miter lim="800000"/>
              <a:headEnd/>
              <a:tailEnd/>
            </a:ln>
          </xdr:spPr>
        </xdr:sp>
        <xdr:sp macro="" textlink="">
          <xdr:nvSpPr>
            <xdr:cNvPr id="39" name="Rectangle 735"/>
            <xdr:cNvSpPr>
              <a:spLocks noChangeArrowheads="1"/>
            </xdr:cNvSpPr>
          </xdr:nvSpPr>
          <xdr:spPr bwMode="auto">
            <a:xfrm>
              <a:off x="3865" y="442"/>
              <a:ext cx="1" cy="260"/>
            </a:xfrm>
            <a:prstGeom prst="rect">
              <a:avLst/>
            </a:prstGeom>
            <a:noFill/>
            <a:ln w="9525">
              <a:noFill/>
              <a:miter lim="800000"/>
              <a:headEnd/>
              <a:tailEnd/>
            </a:ln>
          </xdr:spPr>
        </xdr:sp>
        <xdr:sp macro="" textlink="">
          <xdr:nvSpPr>
            <xdr:cNvPr id="40" name="Rectangle 734"/>
            <xdr:cNvSpPr>
              <a:spLocks noChangeArrowheads="1"/>
            </xdr:cNvSpPr>
          </xdr:nvSpPr>
          <xdr:spPr bwMode="auto">
            <a:xfrm>
              <a:off x="3865" y="269"/>
              <a:ext cx="1" cy="260"/>
            </a:xfrm>
            <a:prstGeom prst="rect">
              <a:avLst/>
            </a:prstGeom>
            <a:noFill/>
            <a:ln w="9525">
              <a:noFill/>
              <a:miter lim="800000"/>
              <a:headEnd/>
              <a:tailEnd/>
            </a:ln>
          </xdr:spPr>
        </xdr:sp>
        <xdr:sp macro="" textlink="">
          <xdr:nvSpPr>
            <xdr:cNvPr id="41" name="Rectangle 733"/>
            <xdr:cNvSpPr>
              <a:spLocks noChangeArrowheads="1"/>
            </xdr:cNvSpPr>
          </xdr:nvSpPr>
          <xdr:spPr bwMode="auto">
            <a:xfrm>
              <a:off x="3851" y="659"/>
              <a:ext cx="183"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42" name="Rectangle 732"/>
            <xdr:cNvSpPr>
              <a:spLocks noChangeArrowheads="1"/>
            </xdr:cNvSpPr>
          </xdr:nvSpPr>
          <xdr:spPr bwMode="auto">
            <a:xfrm>
              <a:off x="3851" y="53"/>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43" name="Rectangle 731"/>
            <xdr:cNvSpPr>
              <a:spLocks noChangeArrowheads="1"/>
            </xdr:cNvSpPr>
          </xdr:nvSpPr>
          <xdr:spPr bwMode="auto">
            <a:xfrm>
              <a:off x="741" y="442"/>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44" name="Rectangle 730"/>
            <xdr:cNvSpPr>
              <a:spLocks noChangeArrowheads="1"/>
            </xdr:cNvSpPr>
          </xdr:nvSpPr>
          <xdr:spPr bwMode="auto">
            <a:xfrm>
              <a:off x="741" y="269"/>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45" name="Rectangle 729"/>
            <xdr:cNvSpPr>
              <a:spLocks noChangeArrowheads="1"/>
            </xdr:cNvSpPr>
          </xdr:nvSpPr>
          <xdr:spPr bwMode="auto">
            <a:xfrm>
              <a:off x="741" y="659"/>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46" name="Rectangle 728"/>
            <xdr:cNvSpPr>
              <a:spLocks noChangeArrowheads="1"/>
            </xdr:cNvSpPr>
          </xdr:nvSpPr>
          <xdr:spPr bwMode="auto">
            <a:xfrm>
              <a:off x="741" y="53"/>
              <a:ext cx="169"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47" name="Rectangle 727"/>
            <xdr:cNvSpPr>
              <a:spLocks noChangeArrowheads="1"/>
            </xdr:cNvSpPr>
          </xdr:nvSpPr>
          <xdr:spPr bwMode="auto">
            <a:xfrm>
              <a:off x="881" y="327"/>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48" name="Rectangle 726"/>
            <xdr:cNvSpPr>
              <a:spLocks noChangeArrowheads="1"/>
            </xdr:cNvSpPr>
          </xdr:nvSpPr>
          <xdr:spPr bwMode="auto">
            <a:xfrm>
              <a:off x="2500" y="327"/>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49" name="Rectangle 725"/>
            <xdr:cNvSpPr>
              <a:spLocks noChangeArrowheads="1"/>
            </xdr:cNvSpPr>
          </xdr:nvSpPr>
          <xdr:spPr bwMode="auto">
            <a:xfrm>
              <a:off x="2246" y="298"/>
              <a:ext cx="141" cy="433"/>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50" name="Rectangle 724"/>
            <xdr:cNvSpPr>
              <a:spLocks noChangeArrowheads="1"/>
            </xdr:cNvSpPr>
          </xdr:nvSpPr>
          <xdr:spPr bwMode="auto">
            <a:xfrm>
              <a:off x="431" y="817"/>
              <a:ext cx="155"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6" name="Rectangle 730"/>
          <xdr:cNvSpPr>
            <a:spLocks noChangeArrowheads="1"/>
          </xdr:cNvSpPr>
        </xdr:nvSpPr>
        <xdr:spPr bwMode="auto">
          <a:xfrm>
            <a:off x="5438536" y="57441221"/>
            <a:ext cx="266306" cy="265708"/>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clientData/>
  </xdr:twoCellAnchor>
  <xdr:twoCellAnchor>
    <xdr:from>
      <xdr:col>1</xdr:col>
      <xdr:colOff>3067052</xdr:colOff>
      <xdr:row>131</xdr:row>
      <xdr:rowOff>47625</xdr:rowOff>
    </xdr:from>
    <xdr:to>
      <xdr:col>3</xdr:col>
      <xdr:colOff>952501</xdr:colOff>
      <xdr:row>131</xdr:row>
      <xdr:rowOff>885825</xdr:rowOff>
    </xdr:to>
    <xdr:grpSp>
      <xdr:nvGrpSpPr>
        <xdr:cNvPr id="51" name="Группа 705"/>
        <xdr:cNvGrpSpPr>
          <a:grpSpLocks/>
        </xdr:cNvGrpSpPr>
      </xdr:nvGrpSpPr>
      <xdr:grpSpPr bwMode="auto">
        <a:xfrm>
          <a:off x="3486152" y="67713225"/>
          <a:ext cx="3343274" cy="838200"/>
          <a:chOff x="2980764" y="57239648"/>
          <a:chExt cx="3183928" cy="963955"/>
        </a:xfrm>
      </xdr:grpSpPr>
      <xdr:grpSp>
        <xdr:nvGrpSpPr>
          <xdr:cNvPr id="52" name="Группа 562"/>
          <xdr:cNvGrpSpPr>
            <a:grpSpLocks/>
          </xdr:cNvGrpSpPr>
        </xdr:nvGrpSpPr>
        <xdr:grpSpPr bwMode="auto">
          <a:xfrm>
            <a:off x="2980764" y="57239648"/>
            <a:ext cx="3183928" cy="963955"/>
            <a:chOff x="2980764" y="57239648"/>
            <a:chExt cx="3183928" cy="963955"/>
          </a:xfrm>
        </xdr:grpSpPr>
        <xdr:grpSp>
          <xdr:nvGrpSpPr>
            <xdr:cNvPr id="54" name="Group 723"/>
            <xdr:cNvGrpSpPr>
              <a:grpSpLocks noChangeAspect="1"/>
            </xdr:cNvGrpSpPr>
          </xdr:nvGrpSpPr>
          <xdr:grpSpPr bwMode="auto">
            <a:xfrm>
              <a:off x="2980764" y="57239648"/>
              <a:ext cx="3183928" cy="963955"/>
              <a:chOff x="51" y="53"/>
              <a:chExt cx="5032" cy="1517"/>
            </a:xfrm>
          </xdr:grpSpPr>
          <xdr:sp macro="" textlink="">
            <xdr:nvSpPr>
              <xdr:cNvPr id="56" name="Rectangle 767"/>
              <xdr:cNvSpPr>
                <a:spLocks noChangeArrowheads="1"/>
              </xdr:cNvSpPr>
            </xdr:nvSpPr>
            <xdr:spPr bwMode="auto">
              <a:xfrm>
                <a:off x="1564"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7" name="Rectangle 766"/>
              <xdr:cNvSpPr>
                <a:spLocks noChangeArrowheads="1"/>
              </xdr:cNvSpPr>
            </xdr:nvSpPr>
            <xdr:spPr bwMode="auto">
              <a:xfrm>
                <a:off x="1728"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8" name="Rectangle 765"/>
              <xdr:cNvSpPr>
                <a:spLocks noChangeArrowheads="1"/>
              </xdr:cNvSpPr>
            </xdr:nvSpPr>
            <xdr:spPr bwMode="auto">
              <a:xfrm>
                <a:off x="1564"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9" name="Rectangle 764"/>
              <xdr:cNvSpPr>
                <a:spLocks noChangeArrowheads="1"/>
              </xdr:cNvSpPr>
            </xdr:nvSpPr>
            <xdr:spPr bwMode="auto">
              <a:xfrm>
                <a:off x="1728"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61" name="Rectangle 762"/>
              <xdr:cNvSpPr>
                <a:spLocks noChangeArrowheads="1"/>
              </xdr:cNvSpPr>
            </xdr:nvSpPr>
            <xdr:spPr bwMode="auto">
              <a:xfrm>
                <a:off x="3196"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2" name="Rectangle 761"/>
              <xdr:cNvSpPr>
                <a:spLocks noChangeArrowheads="1"/>
              </xdr:cNvSpPr>
            </xdr:nvSpPr>
            <xdr:spPr bwMode="auto">
              <a:xfrm>
                <a:off x="3346" y="218"/>
                <a:ext cx="75" cy="345"/>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3" name="Rectangle 760"/>
              <xdr:cNvSpPr>
                <a:spLocks noChangeArrowheads="1"/>
              </xdr:cNvSpPr>
            </xdr:nvSpPr>
            <xdr:spPr bwMode="auto">
              <a:xfrm>
                <a:off x="3196"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4" name="Rectangle 759"/>
              <xdr:cNvSpPr>
                <a:spLocks noChangeArrowheads="1"/>
              </xdr:cNvSpPr>
            </xdr:nvSpPr>
            <xdr:spPr bwMode="auto">
              <a:xfrm>
                <a:off x="3331"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6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67" name="Rectangle 756"/>
              <xdr:cNvSpPr>
                <a:spLocks noChangeArrowheads="1"/>
              </xdr:cNvSpPr>
            </xdr:nvSpPr>
            <xdr:spPr bwMode="auto">
              <a:xfrm>
                <a:off x="4229" y="849"/>
                <a:ext cx="854"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100%,</a:t>
                </a:r>
              </a:p>
            </xdr:txBody>
          </xdr:sp>
          <xdr:sp macro="" textlink="">
            <xdr:nvSpPr>
              <xdr:cNvPr id="68" name="Rectangle 755"/>
              <xdr:cNvSpPr>
                <a:spLocks noChangeArrowheads="1"/>
              </xdr:cNvSpPr>
            </xdr:nvSpPr>
            <xdr:spPr bwMode="auto">
              <a:xfrm>
                <a:off x="2238" y="1119"/>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N</a:t>
                </a:r>
              </a:p>
            </xdr:txBody>
          </xdr:sp>
          <xdr:sp macro="" textlink="">
            <xdr:nvSpPr>
              <xdr:cNvPr id="69" name="Rectangle 754"/>
              <xdr:cNvSpPr>
                <a:spLocks noChangeArrowheads="1"/>
              </xdr:cNvSpPr>
            </xdr:nvSpPr>
            <xdr:spPr bwMode="auto">
              <a:xfrm>
                <a:off x="2822" y="639"/>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0" name="Rectangle 753"/>
              <xdr:cNvSpPr>
                <a:spLocks noChangeArrowheads="1"/>
              </xdr:cNvSpPr>
            </xdr:nvSpPr>
            <xdr:spPr bwMode="auto">
              <a:xfrm>
                <a:off x="2822" y="158"/>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1" name="Rectangle 752"/>
              <xdr:cNvSpPr>
                <a:spLocks noChangeArrowheads="1"/>
              </xdr:cNvSpPr>
            </xdr:nvSpPr>
            <xdr:spPr bwMode="auto">
              <a:xfrm>
                <a:off x="1204" y="639"/>
                <a:ext cx="22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2" name="Rectangle 751"/>
              <xdr:cNvSpPr>
                <a:spLocks noChangeArrowheads="1"/>
              </xdr:cNvSpPr>
            </xdr:nvSpPr>
            <xdr:spPr bwMode="auto">
              <a:xfrm>
                <a:off x="1204" y="158"/>
                <a:ext cx="22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3" name="Rectangle 750"/>
              <xdr:cNvSpPr>
                <a:spLocks noChangeArrowheads="1"/>
              </xdr:cNvSpPr>
            </xdr:nvSpPr>
            <xdr:spPr bwMode="auto">
              <a:xfrm>
                <a:off x="51" y="894"/>
                <a:ext cx="240" cy="46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R</a:t>
                </a:r>
              </a:p>
            </xdr:txBody>
          </xdr:sp>
          <xdr:sp macro="" textlink="">
            <xdr:nvSpPr>
              <xdr:cNvPr id="74" name="Rectangle 749"/>
              <xdr:cNvSpPr>
                <a:spLocks noChangeArrowheads="1"/>
              </xdr:cNvSpPr>
            </xdr:nvSpPr>
            <xdr:spPr bwMode="auto">
              <a:xfrm>
                <a:off x="3391" y="774"/>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75" name="Rectangle 748"/>
              <xdr:cNvSpPr>
                <a:spLocks noChangeArrowheads="1"/>
              </xdr:cNvSpPr>
            </xdr:nvSpPr>
            <xdr:spPr bwMode="auto">
              <a:xfrm>
                <a:off x="3271" y="774"/>
                <a:ext cx="4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76" name="Rectangle 747"/>
              <xdr:cNvSpPr>
                <a:spLocks noChangeArrowheads="1"/>
              </xdr:cNvSpPr>
            </xdr:nvSpPr>
            <xdr:spPr bwMode="auto">
              <a:xfrm>
                <a:off x="3061" y="77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77" name="Rectangle 746"/>
              <xdr:cNvSpPr>
                <a:spLocks noChangeArrowheads="1"/>
              </xdr:cNvSpPr>
            </xdr:nvSpPr>
            <xdr:spPr bwMode="auto">
              <a:xfrm>
                <a:off x="3391" y="293"/>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78" name="Rectangle 745"/>
              <xdr:cNvSpPr>
                <a:spLocks noChangeArrowheads="1"/>
              </xdr:cNvSpPr>
            </xdr:nvSpPr>
            <xdr:spPr bwMode="auto">
              <a:xfrm>
                <a:off x="3271" y="293"/>
                <a:ext cx="4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79" name="Rectangle 744"/>
              <xdr:cNvSpPr>
                <a:spLocks noChangeArrowheads="1"/>
              </xdr:cNvSpPr>
            </xdr:nvSpPr>
            <xdr:spPr bwMode="auto">
              <a:xfrm>
                <a:off x="3061" y="293"/>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0" name="Rectangle 743"/>
              <xdr:cNvSpPr>
                <a:spLocks noChangeArrowheads="1"/>
              </xdr:cNvSpPr>
            </xdr:nvSpPr>
            <xdr:spPr bwMode="auto">
              <a:xfrm>
                <a:off x="1773" y="774"/>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81" name="Rectangle 742"/>
              <xdr:cNvSpPr>
                <a:spLocks noChangeArrowheads="1"/>
              </xdr:cNvSpPr>
            </xdr:nvSpPr>
            <xdr:spPr bwMode="auto">
              <a:xfrm>
                <a:off x="1638" y="774"/>
                <a:ext cx="60" cy="240"/>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82" name="Rectangle 741"/>
              <xdr:cNvSpPr>
                <a:spLocks noChangeArrowheads="1"/>
              </xdr:cNvSpPr>
            </xdr:nvSpPr>
            <xdr:spPr bwMode="auto">
              <a:xfrm>
                <a:off x="1459" y="77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3" name="Rectangle 740"/>
              <xdr:cNvSpPr>
                <a:spLocks noChangeArrowheads="1"/>
              </xdr:cNvSpPr>
            </xdr:nvSpPr>
            <xdr:spPr bwMode="auto">
              <a:xfrm>
                <a:off x="1773" y="293"/>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84" name="Rectangle 739"/>
              <xdr:cNvSpPr>
                <a:spLocks noChangeArrowheads="1"/>
              </xdr:cNvSpPr>
            </xdr:nvSpPr>
            <xdr:spPr bwMode="auto">
              <a:xfrm>
                <a:off x="1638" y="293"/>
                <a:ext cx="60"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85" name="Rectangle 738"/>
              <xdr:cNvSpPr>
                <a:spLocks noChangeArrowheads="1"/>
              </xdr:cNvSpPr>
            </xdr:nvSpPr>
            <xdr:spPr bwMode="auto">
              <a:xfrm>
                <a:off x="1459" y="293"/>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6" name="Rectangle 737"/>
              <xdr:cNvSpPr>
                <a:spLocks noChangeArrowheads="1"/>
              </xdr:cNvSpPr>
            </xdr:nvSpPr>
            <xdr:spPr bwMode="auto">
              <a:xfrm>
                <a:off x="291" y="101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4</a:t>
                </a:r>
              </a:p>
            </xdr:txBody>
          </xdr:sp>
          <xdr:sp macro="" textlink="">
            <xdr:nvSpPr>
              <xdr:cNvPr id="87" name="Rectangle 736"/>
              <xdr:cNvSpPr>
                <a:spLocks noChangeArrowheads="1"/>
              </xdr:cNvSpPr>
            </xdr:nvSpPr>
            <xdr:spPr bwMode="auto">
              <a:xfrm>
                <a:off x="4035" y="804"/>
                <a:ext cx="1" cy="270"/>
              </a:xfrm>
              <a:prstGeom prst="rect">
                <a:avLst/>
              </a:prstGeom>
              <a:noFill/>
              <a:ln w="9525">
                <a:noFill/>
                <a:miter lim="800000"/>
                <a:headEnd/>
                <a:tailEnd/>
              </a:ln>
            </xdr:spPr>
          </xdr:sp>
          <xdr:sp macro="" textlink="">
            <xdr:nvSpPr>
              <xdr:cNvPr id="88" name="Rectangle 735"/>
              <xdr:cNvSpPr>
                <a:spLocks noChangeArrowheads="1"/>
              </xdr:cNvSpPr>
            </xdr:nvSpPr>
            <xdr:spPr bwMode="auto">
              <a:xfrm>
                <a:off x="3840" y="444"/>
                <a:ext cx="1" cy="255"/>
              </a:xfrm>
              <a:prstGeom prst="rect">
                <a:avLst/>
              </a:prstGeom>
              <a:noFill/>
              <a:ln w="9525">
                <a:noFill/>
                <a:miter lim="800000"/>
                <a:headEnd/>
                <a:tailEnd/>
              </a:ln>
            </xdr:spPr>
          </xdr:sp>
          <xdr:sp macro="" textlink="">
            <xdr:nvSpPr>
              <xdr:cNvPr id="89" name="Rectangle 734"/>
              <xdr:cNvSpPr>
                <a:spLocks noChangeArrowheads="1"/>
              </xdr:cNvSpPr>
            </xdr:nvSpPr>
            <xdr:spPr bwMode="auto">
              <a:xfrm>
                <a:off x="3840" y="263"/>
                <a:ext cx="1" cy="256"/>
              </a:xfrm>
              <a:prstGeom prst="rect">
                <a:avLst/>
              </a:prstGeom>
              <a:noFill/>
              <a:ln w="9525">
                <a:noFill/>
                <a:miter lim="800000"/>
                <a:headEnd/>
                <a:tailEnd/>
              </a:ln>
            </xdr:spPr>
          </xdr:sp>
          <xdr:sp macro="" textlink="">
            <xdr:nvSpPr>
              <xdr:cNvPr id="90" name="Rectangle 733"/>
              <xdr:cNvSpPr>
                <a:spLocks noChangeArrowheads="1"/>
              </xdr:cNvSpPr>
            </xdr:nvSpPr>
            <xdr:spPr bwMode="auto">
              <a:xfrm>
                <a:off x="3840" y="65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91" name="Rectangle 732"/>
              <xdr:cNvSpPr>
                <a:spLocks noChangeArrowheads="1"/>
              </xdr:cNvSpPr>
            </xdr:nvSpPr>
            <xdr:spPr bwMode="auto">
              <a:xfrm>
                <a:off x="3840" y="5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92" name="Rectangle 731"/>
              <xdr:cNvSpPr>
                <a:spLocks noChangeArrowheads="1"/>
              </xdr:cNvSpPr>
            </xdr:nvSpPr>
            <xdr:spPr bwMode="auto">
              <a:xfrm>
                <a:off x="725" y="44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93" name="Rectangle 730"/>
              <xdr:cNvSpPr>
                <a:spLocks noChangeArrowheads="1"/>
              </xdr:cNvSpPr>
            </xdr:nvSpPr>
            <xdr:spPr bwMode="auto">
              <a:xfrm>
                <a:off x="725" y="26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94" name="Rectangle 729"/>
              <xdr:cNvSpPr>
                <a:spLocks noChangeArrowheads="1"/>
              </xdr:cNvSpPr>
            </xdr:nvSpPr>
            <xdr:spPr bwMode="auto">
              <a:xfrm>
                <a:off x="725" y="65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95" name="Rectangle 728"/>
              <xdr:cNvSpPr>
                <a:spLocks noChangeArrowheads="1"/>
              </xdr:cNvSpPr>
            </xdr:nvSpPr>
            <xdr:spPr bwMode="auto">
              <a:xfrm>
                <a:off x="725" y="5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96" name="Rectangle 727"/>
              <xdr:cNvSpPr>
                <a:spLocks noChangeArrowheads="1"/>
              </xdr:cNvSpPr>
            </xdr:nvSpPr>
            <xdr:spPr bwMode="auto">
              <a:xfrm>
                <a:off x="890" y="323"/>
                <a:ext cx="210"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97" name="Rectangle 726"/>
              <xdr:cNvSpPr>
                <a:spLocks noChangeArrowheads="1"/>
              </xdr:cNvSpPr>
            </xdr:nvSpPr>
            <xdr:spPr bwMode="auto">
              <a:xfrm>
                <a:off x="2492" y="308"/>
                <a:ext cx="195" cy="451"/>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98" name="Rectangle 725"/>
              <xdr:cNvSpPr>
                <a:spLocks noChangeArrowheads="1"/>
              </xdr:cNvSpPr>
            </xdr:nvSpPr>
            <xdr:spPr bwMode="auto">
              <a:xfrm>
                <a:off x="2252" y="293"/>
                <a:ext cx="165" cy="466"/>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99" name="Rectangle 724"/>
              <xdr:cNvSpPr>
                <a:spLocks noChangeArrowheads="1"/>
              </xdr:cNvSpPr>
            </xdr:nvSpPr>
            <xdr:spPr bwMode="auto">
              <a:xfrm>
                <a:off x="440" y="819"/>
                <a:ext cx="16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55" name="Rectangle 730"/>
            <xdr:cNvSpPr>
              <a:spLocks noChangeArrowheads="1"/>
            </xdr:cNvSpPr>
          </xdr:nvSpPr>
          <xdr:spPr bwMode="auto">
            <a:xfrm>
              <a:off x="5435042" y="57440074"/>
              <a:ext cx="85284" cy="267235"/>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53" name="Rectangle 737"/>
          <xdr:cNvSpPr>
            <a:spLocks noChangeArrowheads="1"/>
          </xdr:cNvSpPr>
        </xdr:nvSpPr>
        <xdr:spPr bwMode="auto">
          <a:xfrm>
            <a:off x="4525348" y="58031809"/>
            <a:ext cx="66332" cy="152706"/>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grpSp>
    <xdr:clientData/>
  </xdr:twoCellAnchor>
  <xdr:twoCellAnchor>
    <xdr:from>
      <xdr:col>1</xdr:col>
      <xdr:colOff>1666875</xdr:colOff>
      <xdr:row>135</xdr:row>
      <xdr:rowOff>76200</xdr:rowOff>
    </xdr:from>
    <xdr:to>
      <xdr:col>4</xdr:col>
      <xdr:colOff>333375</xdr:colOff>
      <xdr:row>135</xdr:row>
      <xdr:rowOff>952500</xdr:rowOff>
    </xdr:to>
    <xdr:grpSp>
      <xdr:nvGrpSpPr>
        <xdr:cNvPr id="100" name="Группа 708"/>
        <xdr:cNvGrpSpPr>
          <a:grpSpLocks/>
        </xdr:cNvGrpSpPr>
      </xdr:nvGrpSpPr>
      <xdr:grpSpPr bwMode="auto">
        <a:xfrm>
          <a:off x="2085975" y="70561200"/>
          <a:ext cx="5114925" cy="876300"/>
          <a:chOff x="2823883" y="60097150"/>
          <a:chExt cx="2928016" cy="1009702"/>
        </a:xfrm>
      </xdr:grpSpPr>
      <xdr:grpSp>
        <xdr:nvGrpSpPr>
          <xdr:cNvPr id="101" name="Группа 611"/>
          <xdr:cNvGrpSpPr>
            <a:grpSpLocks/>
          </xdr:cNvGrpSpPr>
        </xdr:nvGrpSpPr>
        <xdr:grpSpPr bwMode="auto">
          <a:xfrm>
            <a:off x="2823883" y="60097150"/>
            <a:ext cx="2928016" cy="1009702"/>
            <a:chOff x="2980769" y="57239648"/>
            <a:chExt cx="2722085" cy="958870"/>
          </a:xfrm>
        </xdr:grpSpPr>
        <xdr:grpSp>
          <xdr:nvGrpSpPr>
            <xdr:cNvPr id="104" name="Group 723"/>
            <xdr:cNvGrpSpPr>
              <a:grpSpLocks noChangeAspect="1"/>
            </xdr:cNvGrpSpPr>
          </xdr:nvGrpSpPr>
          <xdr:grpSpPr bwMode="auto">
            <a:xfrm>
              <a:off x="2980769" y="57239648"/>
              <a:ext cx="2722085" cy="958870"/>
              <a:chOff x="51" y="53"/>
              <a:chExt cx="4302" cy="1509"/>
            </a:xfrm>
          </xdr:grpSpPr>
          <xdr:sp macro="" textlink="">
            <xdr:nvSpPr>
              <xdr:cNvPr id="106" name="Rectangle 767"/>
              <xdr:cNvSpPr>
                <a:spLocks noChangeArrowheads="1"/>
              </xdr:cNvSpPr>
            </xdr:nvSpPr>
            <xdr:spPr bwMode="auto">
              <a:xfrm>
                <a:off x="1619" y="210"/>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7" name="Rectangle 766"/>
              <xdr:cNvSpPr>
                <a:spLocks noChangeArrowheads="1"/>
              </xdr:cNvSpPr>
            </xdr:nvSpPr>
            <xdr:spPr bwMode="auto">
              <a:xfrm>
                <a:off x="1763" y="210"/>
                <a:ext cx="86"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8" name="Rectangle 765"/>
              <xdr:cNvSpPr>
                <a:spLocks noChangeArrowheads="1"/>
              </xdr:cNvSpPr>
            </xdr:nvSpPr>
            <xdr:spPr bwMode="auto">
              <a:xfrm>
                <a:off x="1605"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9" name="Rectangle 764"/>
              <xdr:cNvSpPr>
                <a:spLocks noChangeArrowheads="1"/>
              </xdr:cNvSpPr>
            </xdr:nvSpPr>
            <xdr:spPr bwMode="auto">
              <a:xfrm>
                <a:off x="1749"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11" name="Rectangle 762"/>
              <xdr:cNvSpPr>
                <a:spLocks noChangeArrowheads="1"/>
              </xdr:cNvSpPr>
            </xdr:nvSpPr>
            <xdr:spPr bwMode="auto">
              <a:xfrm>
                <a:off x="3216" y="210"/>
                <a:ext cx="86"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2" name="Rectangle 761"/>
              <xdr:cNvSpPr>
                <a:spLocks noChangeArrowheads="1"/>
              </xdr:cNvSpPr>
            </xdr:nvSpPr>
            <xdr:spPr bwMode="auto">
              <a:xfrm>
                <a:off x="3360" y="210"/>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3" name="Rectangle 760"/>
              <xdr:cNvSpPr>
                <a:spLocks noChangeArrowheads="1"/>
              </xdr:cNvSpPr>
            </xdr:nvSpPr>
            <xdr:spPr bwMode="auto">
              <a:xfrm>
                <a:off x="3202"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4" name="Rectangle 759"/>
              <xdr:cNvSpPr>
                <a:spLocks noChangeArrowheads="1"/>
              </xdr:cNvSpPr>
            </xdr:nvSpPr>
            <xdr:spPr bwMode="auto">
              <a:xfrm>
                <a:off x="3360"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1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17" name="Rectangle 756"/>
              <xdr:cNvSpPr>
                <a:spLocks noChangeArrowheads="1"/>
              </xdr:cNvSpPr>
            </xdr:nvSpPr>
            <xdr:spPr bwMode="auto">
              <a:xfrm>
                <a:off x="4352" y="850"/>
                <a:ext cx="1" cy="242"/>
              </a:xfrm>
              <a:prstGeom prst="rect">
                <a:avLst/>
              </a:prstGeom>
              <a:noFill/>
              <a:ln w="9525">
                <a:noFill/>
                <a:miter lim="800000"/>
                <a:headEnd/>
                <a:tailEnd/>
              </a:ln>
            </xdr:spPr>
          </xdr:sp>
          <xdr:sp macro="" textlink="">
            <xdr:nvSpPr>
              <xdr:cNvPr id="118" name="Rectangle 755"/>
              <xdr:cNvSpPr>
                <a:spLocks noChangeArrowheads="1"/>
              </xdr:cNvSpPr>
            </xdr:nvSpPr>
            <xdr:spPr bwMode="auto">
              <a:xfrm>
                <a:off x="2252" y="1135"/>
                <a:ext cx="216"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119" name="Rectangle 754"/>
              <xdr:cNvSpPr>
                <a:spLocks noChangeArrowheads="1"/>
              </xdr:cNvSpPr>
            </xdr:nvSpPr>
            <xdr:spPr bwMode="auto">
              <a:xfrm>
                <a:off x="2857" y="637"/>
                <a:ext cx="23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0" name="Rectangle 753"/>
              <xdr:cNvSpPr>
                <a:spLocks noChangeArrowheads="1"/>
              </xdr:cNvSpPr>
            </xdr:nvSpPr>
            <xdr:spPr bwMode="auto">
              <a:xfrm>
                <a:off x="2857" y="153"/>
                <a:ext cx="23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1" name="Rectangle 752"/>
              <xdr:cNvSpPr>
                <a:spLocks noChangeArrowheads="1"/>
              </xdr:cNvSpPr>
            </xdr:nvSpPr>
            <xdr:spPr bwMode="auto">
              <a:xfrm>
                <a:off x="1216" y="637"/>
                <a:ext cx="216"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2" name="Rectangle 751"/>
              <xdr:cNvSpPr>
                <a:spLocks noChangeArrowheads="1"/>
              </xdr:cNvSpPr>
            </xdr:nvSpPr>
            <xdr:spPr bwMode="auto">
              <a:xfrm>
                <a:off x="1216" y="153"/>
                <a:ext cx="216"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3" name="Rectangle 750"/>
              <xdr:cNvSpPr>
                <a:spLocks noChangeArrowheads="1"/>
              </xdr:cNvSpPr>
            </xdr:nvSpPr>
            <xdr:spPr bwMode="auto">
              <a:xfrm>
                <a:off x="51" y="893"/>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124" name="Rectangle 749"/>
              <xdr:cNvSpPr>
                <a:spLocks noChangeArrowheads="1"/>
              </xdr:cNvSpPr>
            </xdr:nvSpPr>
            <xdr:spPr bwMode="auto">
              <a:xfrm>
                <a:off x="3447" y="779"/>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25" name="Rectangle 748"/>
              <xdr:cNvSpPr>
                <a:spLocks noChangeArrowheads="1"/>
              </xdr:cNvSpPr>
            </xdr:nvSpPr>
            <xdr:spPr bwMode="auto">
              <a:xfrm>
                <a:off x="3303" y="779"/>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26" name="Rectangle 747"/>
              <xdr:cNvSpPr>
                <a:spLocks noChangeArrowheads="1"/>
              </xdr:cNvSpPr>
            </xdr:nvSpPr>
            <xdr:spPr bwMode="auto">
              <a:xfrm>
                <a:off x="3101" y="779"/>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27" name="Rectangle 746"/>
              <xdr:cNvSpPr>
                <a:spLocks noChangeArrowheads="1"/>
              </xdr:cNvSpPr>
            </xdr:nvSpPr>
            <xdr:spPr bwMode="auto">
              <a:xfrm>
                <a:off x="3447" y="295"/>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28" name="Rectangle 745"/>
              <xdr:cNvSpPr>
                <a:spLocks noChangeArrowheads="1"/>
              </xdr:cNvSpPr>
            </xdr:nvSpPr>
            <xdr:spPr bwMode="auto">
              <a:xfrm>
                <a:off x="3288" y="295"/>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29" name="Rectangle 744"/>
              <xdr:cNvSpPr>
                <a:spLocks noChangeArrowheads="1"/>
              </xdr:cNvSpPr>
            </xdr:nvSpPr>
            <xdr:spPr bwMode="auto">
              <a:xfrm>
                <a:off x="3101" y="295"/>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0" name="Rectangle 743"/>
              <xdr:cNvSpPr>
                <a:spLocks noChangeArrowheads="1"/>
              </xdr:cNvSpPr>
            </xdr:nvSpPr>
            <xdr:spPr bwMode="auto">
              <a:xfrm>
                <a:off x="1806" y="779"/>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31" name="Rectangle 742"/>
              <xdr:cNvSpPr>
                <a:spLocks noChangeArrowheads="1"/>
              </xdr:cNvSpPr>
            </xdr:nvSpPr>
            <xdr:spPr bwMode="auto">
              <a:xfrm>
                <a:off x="1662" y="779"/>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32" name="Rectangle 741"/>
              <xdr:cNvSpPr>
                <a:spLocks noChangeArrowheads="1"/>
              </xdr:cNvSpPr>
            </xdr:nvSpPr>
            <xdr:spPr bwMode="auto">
              <a:xfrm>
                <a:off x="1490" y="779"/>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3" name="Rectangle 740"/>
              <xdr:cNvSpPr>
                <a:spLocks noChangeArrowheads="1"/>
              </xdr:cNvSpPr>
            </xdr:nvSpPr>
            <xdr:spPr bwMode="auto">
              <a:xfrm>
                <a:off x="1806" y="295"/>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34" name="Rectangle 739"/>
              <xdr:cNvSpPr>
                <a:spLocks noChangeArrowheads="1"/>
              </xdr:cNvSpPr>
            </xdr:nvSpPr>
            <xdr:spPr bwMode="auto">
              <a:xfrm>
                <a:off x="1677" y="295"/>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35" name="Rectangle 738"/>
              <xdr:cNvSpPr>
                <a:spLocks noChangeArrowheads="1"/>
              </xdr:cNvSpPr>
            </xdr:nvSpPr>
            <xdr:spPr bwMode="auto">
              <a:xfrm>
                <a:off x="1490" y="295"/>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6" name="Rectangle 737"/>
              <xdr:cNvSpPr>
                <a:spLocks noChangeArrowheads="1"/>
              </xdr:cNvSpPr>
            </xdr:nvSpPr>
            <xdr:spPr bwMode="auto">
              <a:xfrm>
                <a:off x="281" y="1050"/>
                <a:ext cx="1" cy="242"/>
              </a:xfrm>
              <a:prstGeom prst="rect">
                <a:avLst/>
              </a:prstGeom>
              <a:noFill/>
              <a:ln w="9525">
                <a:noFill/>
                <a:miter lim="800000"/>
                <a:headEnd/>
                <a:tailEnd/>
              </a:ln>
            </xdr:spPr>
          </xdr:sp>
          <xdr:sp macro="" textlink="">
            <xdr:nvSpPr>
              <xdr:cNvPr id="137" name="Rectangle 736"/>
              <xdr:cNvSpPr>
                <a:spLocks noChangeArrowheads="1"/>
              </xdr:cNvSpPr>
            </xdr:nvSpPr>
            <xdr:spPr bwMode="auto">
              <a:xfrm>
                <a:off x="4123" y="808"/>
                <a:ext cx="1" cy="256"/>
              </a:xfrm>
              <a:prstGeom prst="rect">
                <a:avLst/>
              </a:prstGeom>
              <a:noFill/>
              <a:ln w="9525">
                <a:noFill/>
                <a:miter lim="800000"/>
                <a:headEnd/>
                <a:tailEnd/>
              </a:ln>
            </xdr:spPr>
          </xdr:sp>
          <xdr:sp macro="" textlink="">
            <xdr:nvSpPr>
              <xdr:cNvPr id="138" name="Rectangle 735"/>
              <xdr:cNvSpPr>
                <a:spLocks noChangeArrowheads="1"/>
              </xdr:cNvSpPr>
            </xdr:nvSpPr>
            <xdr:spPr bwMode="auto">
              <a:xfrm>
                <a:off x="3950" y="437"/>
                <a:ext cx="1" cy="257"/>
              </a:xfrm>
              <a:prstGeom prst="rect">
                <a:avLst/>
              </a:prstGeom>
              <a:noFill/>
              <a:ln w="9525">
                <a:noFill/>
                <a:miter lim="800000"/>
                <a:headEnd/>
                <a:tailEnd/>
              </a:ln>
            </xdr:spPr>
          </xdr:sp>
          <xdr:sp macro="" textlink="">
            <xdr:nvSpPr>
              <xdr:cNvPr id="139" name="Rectangle 734"/>
              <xdr:cNvSpPr>
                <a:spLocks noChangeArrowheads="1"/>
              </xdr:cNvSpPr>
            </xdr:nvSpPr>
            <xdr:spPr bwMode="auto">
              <a:xfrm>
                <a:off x="3950" y="281"/>
                <a:ext cx="1" cy="242"/>
              </a:xfrm>
              <a:prstGeom prst="rect">
                <a:avLst/>
              </a:prstGeom>
              <a:noFill/>
              <a:ln w="9525">
                <a:noFill/>
                <a:miter lim="800000"/>
                <a:headEnd/>
                <a:tailEnd/>
              </a:ln>
            </xdr:spPr>
          </xdr:sp>
          <xdr:sp macro="" textlink="">
            <xdr:nvSpPr>
              <xdr:cNvPr id="140" name="Rectangle 733"/>
              <xdr:cNvSpPr>
                <a:spLocks noChangeArrowheads="1"/>
              </xdr:cNvSpPr>
            </xdr:nvSpPr>
            <xdr:spPr bwMode="auto">
              <a:xfrm>
                <a:off x="3878" y="679"/>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141" name="Rectangle 732"/>
              <xdr:cNvSpPr>
                <a:spLocks noChangeArrowheads="1"/>
              </xdr:cNvSpPr>
            </xdr:nvSpPr>
            <xdr:spPr bwMode="auto">
              <a:xfrm>
                <a:off x="3878" y="53"/>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142" name="Rectangle 731"/>
              <xdr:cNvSpPr>
                <a:spLocks noChangeArrowheads="1"/>
              </xdr:cNvSpPr>
            </xdr:nvSpPr>
            <xdr:spPr bwMode="auto">
              <a:xfrm>
                <a:off x="727" y="452"/>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43" name="Rectangle 730"/>
              <xdr:cNvSpPr>
                <a:spLocks noChangeArrowheads="1"/>
              </xdr:cNvSpPr>
            </xdr:nvSpPr>
            <xdr:spPr bwMode="auto">
              <a:xfrm>
                <a:off x="727" y="281"/>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44" name="Rectangle 729"/>
              <xdr:cNvSpPr>
                <a:spLocks noChangeArrowheads="1"/>
              </xdr:cNvSpPr>
            </xdr:nvSpPr>
            <xdr:spPr bwMode="auto">
              <a:xfrm>
                <a:off x="742" y="679"/>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145" name="Rectangle 728"/>
              <xdr:cNvSpPr>
                <a:spLocks noChangeArrowheads="1"/>
              </xdr:cNvSpPr>
            </xdr:nvSpPr>
            <xdr:spPr bwMode="auto">
              <a:xfrm>
                <a:off x="742" y="53"/>
                <a:ext cx="201"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146" name="Rectangle 727"/>
              <xdr:cNvSpPr>
                <a:spLocks noChangeArrowheads="1"/>
              </xdr:cNvSpPr>
            </xdr:nvSpPr>
            <xdr:spPr bwMode="auto">
              <a:xfrm>
                <a:off x="900" y="323"/>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147" name="Rectangle 726"/>
              <xdr:cNvSpPr>
                <a:spLocks noChangeArrowheads="1"/>
              </xdr:cNvSpPr>
            </xdr:nvSpPr>
            <xdr:spPr bwMode="auto">
              <a:xfrm>
                <a:off x="2555" y="323"/>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148" name="Rectangle 725"/>
              <xdr:cNvSpPr>
                <a:spLocks noChangeArrowheads="1"/>
              </xdr:cNvSpPr>
            </xdr:nvSpPr>
            <xdr:spPr bwMode="auto">
              <a:xfrm>
                <a:off x="2281" y="295"/>
                <a:ext cx="15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149" name="Rectangle 724"/>
              <xdr:cNvSpPr>
                <a:spLocks noChangeArrowheads="1"/>
              </xdr:cNvSpPr>
            </xdr:nvSpPr>
            <xdr:spPr bwMode="auto">
              <a:xfrm>
                <a:off x="454" y="808"/>
                <a:ext cx="158"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105" name="Rectangle 730"/>
            <xdr:cNvSpPr>
              <a:spLocks noChangeArrowheads="1"/>
            </xdr:cNvSpPr>
          </xdr:nvSpPr>
          <xdr:spPr bwMode="auto">
            <a:xfrm>
              <a:off x="5438839" y="57438659"/>
              <a:ext cx="81936" cy="271378"/>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102" name="Rectangle 737"/>
          <xdr:cNvSpPr>
            <a:spLocks noChangeArrowheads="1"/>
          </xdr:cNvSpPr>
        </xdr:nvSpPr>
        <xdr:spPr bwMode="auto">
          <a:xfrm>
            <a:off x="2951188" y="60792511"/>
            <a:ext cx="58756" cy="142882"/>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sp macro="" textlink="">
        <xdr:nvSpPr>
          <xdr:cNvPr id="103" name="Rectangle 737"/>
          <xdr:cNvSpPr>
            <a:spLocks noChangeArrowheads="1"/>
          </xdr:cNvSpPr>
        </xdr:nvSpPr>
        <xdr:spPr bwMode="auto">
          <a:xfrm>
            <a:off x="4498434" y="60916342"/>
            <a:ext cx="58756" cy="142882"/>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grpSp>
    <xdr:clientData/>
  </xdr:twoCellAnchor>
  <xdr:twoCellAnchor>
    <xdr:from>
      <xdr:col>1</xdr:col>
      <xdr:colOff>2095500</xdr:colOff>
      <xdr:row>111</xdr:row>
      <xdr:rowOff>47625</xdr:rowOff>
    </xdr:from>
    <xdr:to>
      <xdr:col>4</xdr:col>
      <xdr:colOff>723900</xdr:colOff>
      <xdr:row>111</xdr:row>
      <xdr:rowOff>1000125</xdr:rowOff>
    </xdr:to>
    <xdr:grpSp>
      <xdr:nvGrpSpPr>
        <xdr:cNvPr id="150" name="Группа 760"/>
        <xdr:cNvGrpSpPr>
          <a:grpSpLocks/>
        </xdr:cNvGrpSpPr>
      </xdr:nvGrpSpPr>
      <xdr:grpSpPr bwMode="auto">
        <a:xfrm>
          <a:off x="2514600" y="57188100"/>
          <a:ext cx="5076825" cy="952500"/>
          <a:chOff x="2779059" y="51177264"/>
          <a:chExt cx="3510243" cy="1219200"/>
        </a:xfrm>
      </xdr:grpSpPr>
      <xdr:pic>
        <xdr:nvPicPr>
          <xdr:cNvPr id="151" name="Picture 866"/>
          <xdr:cNvPicPr>
            <a:picLocks noChangeAspect="1" noChangeArrowheads="1"/>
          </xdr:cNvPicPr>
        </xdr:nvPicPr>
        <xdr:blipFill>
          <a:blip xmlns:r="http://schemas.openxmlformats.org/officeDocument/2006/relationships" r:embed="rId3" cstate="print"/>
          <a:srcRect/>
          <a:stretch>
            <a:fillRect/>
          </a:stretch>
        </xdr:blipFill>
        <xdr:spPr bwMode="auto">
          <a:xfrm>
            <a:off x="2779059" y="51177264"/>
            <a:ext cx="3510243" cy="1219200"/>
          </a:xfrm>
          <a:prstGeom prst="rect">
            <a:avLst/>
          </a:prstGeom>
          <a:noFill/>
          <a:ln w="9525">
            <a:noFill/>
            <a:miter lim="800000"/>
            <a:headEnd/>
            <a:tailEnd/>
          </a:ln>
        </xdr:spPr>
      </xdr:pic>
      <xdr:sp macro="" textlink="">
        <xdr:nvSpPr>
          <xdr:cNvPr id="152" name="Rectangle 737"/>
          <xdr:cNvSpPr>
            <a:spLocks noChangeArrowheads="1"/>
          </xdr:cNvSpPr>
        </xdr:nvSpPr>
        <xdr:spPr bwMode="auto">
          <a:xfrm>
            <a:off x="3406907" y="51974064"/>
            <a:ext cx="66590" cy="144000"/>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grpSp>
    <xdr:clientData/>
  </xdr:twoCellAnchor>
  <xdr:twoCellAnchor>
    <xdr:from>
      <xdr:col>1</xdr:col>
      <xdr:colOff>2314575</xdr:colOff>
      <xdr:row>115</xdr:row>
      <xdr:rowOff>38100</xdr:rowOff>
    </xdr:from>
    <xdr:to>
      <xdr:col>3</xdr:col>
      <xdr:colOff>914400</xdr:colOff>
      <xdr:row>115</xdr:row>
      <xdr:rowOff>762000</xdr:rowOff>
    </xdr:to>
    <xdr:grpSp>
      <xdr:nvGrpSpPr>
        <xdr:cNvPr id="153" name="Группа 761"/>
        <xdr:cNvGrpSpPr>
          <a:grpSpLocks/>
        </xdr:cNvGrpSpPr>
      </xdr:nvGrpSpPr>
      <xdr:grpSpPr bwMode="auto">
        <a:xfrm>
          <a:off x="2733675" y="60693300"/>
          <a:ext cx="4057650" cy="723900"/>
          <a:chOff x="2823888" y="60097152"/>
          <a:chExt cx="2962749" cy="1000334"/>
        </a:xfrm>
      </xdr:grpSpPr>
      <xdr:grpSp>
        <xdr:nvGrpSpPr>
          <xdr:cNvPr id="154" name="Группа 611"/>
          <xdr:cNvGrpSpPr>
            <a:grpSpLocks/>
          </xdr:cNvGrpSpPr>
        </xdr:nvGrpSpPr>
        <xdr:grpSpPr bwMode="auto">
          <a:xfrm>
            <a:off x="2823888" y="60097152"/>
            <a:ext cx="2962749" cy="1000334"/>
            <a:chOff x="2980771" y="57239648"/>
            <a:chExt cx="2754368" cy="949974"/>
          </a:xfrm>
        </xdr:grpSpPr>
        <xdr:grpSp>
          <xdr:nvGrpSpPr>
            <xdr:cNvPr id="157" name="Group 723"/>
            <xdr:cNvGrpSpPr>
              <a:grpSpLocks noChangeAspect="1"/>
            </xdr:cNvGrpSpPr>
          </xdr:nvGrpSpPr>
          <xdr:grpSpPr bwMode="auto">
            <a:xfrm>
              <a:off x="2980771" y="57239648"/>
              <a:ext cx="2754368" cy="949974"/>
              <a:chOff x="51" y="53"/>
              <a:chExt cx="4353" cy="1495"/>
            </a:xfrm>
          </xdr:grpSpPr>
          <xdr:sp macro="" textlink="">
            <xdr:nvSpPr>
              <xdr:cNvPr id="159" name="Rectangle 767"/>
              <xdr:cNvSpPr>
                <a:spLocks noChangeArrowheads="1"/>
              </xdr:cNvSpPr>
            </xdr:nvSpPr>
            <xdr:spPr bwMode="auto">
              <a:xfrm>
                <a:off x="1623"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0" name="Rectangle 766"/>
              <xdr:cNvSpPr>
                <a:spLocks noChangeArrowheads="1"/>
              </xdr:cNvSpPr>
            </xdr:nvSpPr>
            <xdr:spPr bwMode="auto">
              <a:xfrm>
                <a:off x="1783"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1" name="Rectangle 765"/>
              <xdr:cNvSpPr>
                <a:spLocks noChangeArrowheads="1"/>
              </xdr:cNvSpPr>
            </xdr:nvSpPr>
            <xdr:spPr bwMode="auto">
              <a:xfrm>
                <a:off x="1609"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2" name="Rectangle 764"/>
              <xdr:cNvSpPr>
                <a:spLocks noChangeArrowheads="1"/>
              </xdr:cNvSpPr>
            </xdr:nvSpPr>
            <xdr:spPr bwMode="auto">
              <a:xfrm>
                <a:off x="1740"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3"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64" name="Rectangle 762"/>
              <xdr:cNvSpPr>
                <a:spLocks noChangeArrowheads="1"/>
              </xdr:cNvSpPr>
            </xdr:nvSpPr>
            <xdr:spPr bwMode="auto">
              <a:xfrm>
                <a:off x="3210"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5" name="Rectangle 761"/>
              <xdr:cNvSpPr>
                <a:spLocks noChangeArrowheads="1"/>
              </xdr:cNvSpPr>
            </xdr:nvSpPr>
            <xdr:spPr bwMode="auto">
              <a:xfrm>
                <a:off x="3385"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6" name="Rectangle 760"/>
              <xdr:cNvSpPr>
                <a:spLocks noChangeArrowheads="1"/>
              </xdr:cNvSpPr>
            </xdr:nvSpPr>
            <xdr:spPr bwMode="auto">
              <a:xfrm>
                <a:off x="3196"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7" name="Rectangle 759"/>
              <xdr:cNvSpPr>
                <a:spLocks noChangeArrowheads="1"/>
              </xdr:cNvSpPr>
            </xdr:nvSpPr>
            <xdr:spPr bwMode="auto">
              <a:xfrm>
                <a:off x="3385"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8"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69"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70" name="Rectangle 756"/>
              <xdr:cNvSpPr>
                <a:spLocks noChangeArrowheads="1"/>
              </xdr:cNvSpPr>
            </xdr:nvSpPr>
            <xdr:spPr bwMode="auto">
              <a:xfrm>
                <a:off x="4403" y="850"/>
                <a:ext cx="1" cy="257"/>
              </a:xfrm>
              <a:prstGeom prst="rect">
                <a:avLst/>
              </a:prstGeom>
              <a:noFill/>
              <a:ln w="9525">
                <a:noFill/>
                <a:miter lim="800000"/>
                <a:headEnd/>
                <a:tailEnd/>
              </a:ln>
            </xdr:spPr>
          </xdr:sp>
          <xdr:sp macro="" textlink="">
            <xdr:nvSpPr>
              <xdr:cNvPr id="171" name="Rectangle 755"/>
              <xdr:cNvSpPr>
                <a:spLocks noChangeArrowheads="1"/>
              </xdr:cNvSpPr>
            </xdr:nvSpPr>
            <xdr:spPr bwMode="auto">
              <a:xfrm>
                <a:off x="2278" y="1121"/>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172" name="Rectangle 754"/>
              <xdr:cNvSpPr>
                <a:spLocks noChangeArrowheads="1"/>
              </xdr:cNvSpPr>
            </xdr:nvSpPr>
            <xdr:spPr bwMode="auto">
              <a:xfrm>
                <a:off x="2890" y="637"/>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3" name="Rectangle 753"/>
              <xdr:cNvSpPr>
                <a:spLocks noChangeArrowheads="1"/>
              </xdr:cNvSpPr>
            </xdr:nvSpPr>
            <xdr:spPr bwMode="auto">
              <a:xfrm>
                <a:off x="2875" y="153"/>
                <a:ext cx="21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4" name="Rectangle 752"/>
              <xdr:cNvSpPr>
                <a:spLocks noChangeArrowheads="1"/>
              </xdr:cNvSpPr>
            </xdr:nvSpPr>
            <xdr:spPr bwMode="auto">
              <a:xfrm>
                <a:off x="1245" y="637"/>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5" name="Rectangle 751"/>
              <xdr:cNvSpPr>
                <a:spLocks noChangeArrowheads="1"/>
              </xdr:cNvSpPr>
            </xdr:nvSpPr>
            <xdr:spPr bwMode="auto">
              <a:xfrm>
                <a:off x="1230" y="153"/>
                <a:ext cx="21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6" name="Rectangle 750"/>
              <xdr:cNvSpPr>
                <a:spLocks noChangeArrowheads="1"/>
              </xdr:cNvSpPr>
            </xdr:nvSpPr>
            <xdr:spPr bwMode="auto">
              <a:xfrm>
                <a:off x="51" y="907"/>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177" name="Rectangle 749"/>
              <xdr:cNvSpPr>
                <a:spLocks noChangeArrowheads="1"/>
              </xdr:cNvSpPr>
            </xdr:nvSpPr>
            <xdr:spPr bwMode="auto">
              <a:xfrm>
                <a:off x="3501" y="779"/>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78" name="Rectangle 748"/>
              <xdr:cNvSpPr>
                <a:spLocks noChangeArrowheads="1"/>
              </xdr:cNvSpPr>
            </xdr:nvSpPr>
            <xdr:spPr bwMode="auto">
              <a:xfrm>
                <a:off x="3298" y="779"/>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79" name="Rectangle 747"/>
              <xdr:cNvSpPr>
                <a:spLocks noChangeArrowheads="1"/>
              </xdr:cNvSpPr>
            </xdr:nvSpPr>
            <xdr:spPr bwMode="auto">
              <a:xfrm>
                <a:off x="3108" y="779"/>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0" name="Rectangle 746"/>
              <xdr:cNvSpPr>
                <a:spLocks noChangeArrowheads="1"/>
              </xdr:cNvSpPr>
            </xdr:nvSpPr>
            <xdr:spPr bwMode="auto">
              <a:xfrm>
                <a:off x="3501" y="295"/>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81" name="Rectangle 745"/>
              <xdr:cNvSpPr>
                <a:spLocks noChangeArrowheads="1"/>
              </xdr:cNvSpPr>
            </xdr:nvSpPr>
            <xdr:spPr bwMode="auto">
              <a:xfrm>
                <a:off x="3298" y="295"/>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82" name="Rectangle 744"/>
              <xdr:cNvSpPr>
                <a:spLocks noChangeArrowheads="1"/>
              </xdr:cNvSpPr>
            </xdr:nvSpPr>
            <xdr:spPr bwMode="auto">
              <a:xfrm>
                <a:off x="3108" y="295"/>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3" name="Rectangle 743"/>
              <xdr:cNvSpPr>
                <a:spLocks noChangeArrowheads="1"/>
              </xdr:cNvSpPr>
            </xdr:nvSpPr>
            <xdr:spPr bwMode="auto">
              <a:xfrm>
                <a:off x="1842" y="779"/>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84" name="Rectangle 742"/>
              <xdr:cNvSpPr>
                <a:spLocks noChangeArrowheads="1"/>
              </xdr:cNvSpPr>
            </xdr:nvSpPr>
            <xdr:spPr bwMode="auto">
              <a:xfrm>
                <a:off x="1667" y="779"/>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85" name="Rectangle 741"/>
              <xdr:cNvSpPr>
                <a:spLocks noChangeArrowheads="1"/>
              </xdr:cNvSpPr>
            </xdr:nvSpPr>
            <xdr:spPr bwMode="auto">
              <a:xfrm>
                <a:off x="1492" y="779"/>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6" name="Rectangle 740"/>
              <xdr:cNvSpPr>
                <a:spLocks noChangeArrowheads="1"/>
              </xdr:cNvSpPr>
            </xdr:nvSpPr>
            <xdr:spPr bwMode="auto">
              <a:xfrm>
                <a:off x="1842" y="295"/>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87" name="Rectangle 739"/>
              <xdr:cNvSpPr>
                <a:spLocks noChangeArrowheads="1"/>
              </xdr:cNvSpPr>
            </xdr:nvSpPr>
            <xdr:spPr bwMode="auto">
              <a:xfrm>
                <a:off x="1682" y="295"/>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88" name="Rectangle 738"/>
              <xdr:cNvSpPr>
                <a:spLocks noChangeArrowheads="1"/>
              </xdr:cNvSpPr>
            </xdr:nvSpPr>
            <xdr:spPr bwMode="auto">
              <a:xfrm>
                <a:off x="1507" y="295"/>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9" name="Rectangle 737"/>
              <xdr:cNvSpPr>
                <a:spLocks noChangeArrowheads="1"/>
              </xdr:cNvSpPr>
            </xdr:nvSpPr>
            <xdr:spPr bwMode="auto">
              <a:xfrm>
                <a:off x="284" y="1035"/>
                <a:ext cx="1" cy="257"/>
              </a:xfrm>
              <a:prstGeom prst="rect">
                <a:avLst/>
              </a:prstGeom>
              <a:noFill/>
              <a:ln w="9525">
                <a:noFill/>
                <a:miter lim="800000"/>
                <a:headEnd/>
                <a:tailEnd/>
              </a:ln>
            </xdr:spPr>
          </xdr:sp>
          <xdr:sp macro="" textlink="">
            <xdr:nvSpPr>
              <xdr:cNvPr id="190" name="Rectangle 736"/>
              <xdr:cNvSpPr>
                <a:spLocks noChangeArrowheads="1"/>
              </xdr:cNvSpPr>
            </xdr:nvSpPr>
            <xdr:spPr bwMode="auto">
              <a:xfrm>
                <a:off x="4171" y="808"/>
                <a:ext cx="1" cy="242"/>
              </a:xfrm>
              <a:prstGeom prst="rect">
                <a:avLst/>
              </a:prstGeom>
              <a:noFill/>
              <a:ln w="9525">
                <a:noFill/>
                <a:miter lim="800000"/>
                <a:headEnd/>
                <a:tailEnd/>
              </a:ln>
            </xdr:spPr>
          </xdr:sp>
          <xdr:sp macro="" textlink="">
            <xdr:nvSpPr>
              <xdr:cNvPr id="191" name="Rectangle 735"/>
              <xdr:cNvSpPr>
                <a:spLocks noChangeArrowheads="1"/>
              </xdr:cNvSpPr>
            </xdr:nvSpPr>
            <xdr:spPr bwMode="auto">
              <a:xfrm>
                <a:off x="3982" y="437"/>
                <a:ext cx="1" cy="242"/>
              </a:xfrm>
              <a:prstGeom prst="rect">
                <a:avLst/>
              </a:prstGeom>
              <a:noFill/>
              <a:ln w="9525">
                <a:noFill/>
                <a:miter lim="800000"/>
                <a:headEnd/>
                <a:tailEnd/>
              </a:ln>
            </xdr:spPr>
          </xdr:sp>
          <xdr:sp macro="" textlink="">
            <xdr:nvSpPr>
              <xdr:cNvPr id="192" name="Rectangle 734"/>
              <xdr:cNvSpPr>
                <a:spLocks noChangeArrowheads="1"/>
              </xdr:cNvSpPr>
            </xdr:nvSpPr>
            <xdr:spPr bwMode="auto">
              <a:xfrm>
                <a:off x="3982" y="267"/>
                <a:ext cx="1" cy="256"/>
              </a:xfrm>
              <a:prstGeom prst="rect">
                <a:avLst/>
              </a:prstGeom>
              <a:noFill/>
              <a:ln w="9525">
                <a:noFill/>
                <a:miter lim="800000"/>
                <a:headEnd/>
                <a:tailEnd/>
              </a:ln>
            </xdr:spPr>
          </xdr:sp>
          <xdr:sp macro="" textlink="">
            <xdr:nvSpPr>
              <xdr:cNvPr id="193" name="Rectangle 733"/>
              <xdr:cNvSpPr>
                <a:spLocks noChangeArrowheads="1"/>
              </xdr:cNvSpPr>
            </xdr:nvSpPr>
            <xdr:spPr bwMode="auto">
              <a:xfrm>
                <a:off x="3880" y="665"/>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194" name="Rectangle 732"/>
              <xdr:cNvSpPr>
                <a:spLocks noChangeArrowheads="1"/>
              </xdr:cNvSpPr>
            </xdr:nvSpPr>
            <xdr:spPr bwMode="auto">
              <a:xfrm>
                <a:off x="3865" y="53"/>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195" name="Rectangle 731"/>
              <xdr:cNvSpPr>
                <a:spLocks noChangeArrowheads="1"/>
              </xdr:cNvSpPr>
            </xdr:nvSpPr>
            <xdr:spPr bwMode="auto">
              <a:xfrm>
                <a:off x="750" y="452"/>
                <a:ext cx="20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96" name="Rectangle 730"/>
              <xdr:cNvSpPr>
                <a:spLocks noChangeArrowheads="1"/>
              </xdr:cNvSpPr>
            </xdr:nvSpPr>
            <xdr:spPr bwMode="auto">
              <a:xfrm>
                <a:off x="750" y="267"/>
                <a:ext cx="20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97" name="Rectangle 729"/>
              <xdr:cNvSpPr>
                <a:spLocks noChangeArrowheads="1"/>
              </xdr:cNvSpPr>
            </xdr:nvSpPr>
            <xdr:spPr bwMode="auto">
              <a:xfrm>
                <a:off x="750" y="665"/>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198" name="Rectangle 728"/>
              <xdr:cNvSpPr>
                <a:spLocks noChangeArrowheads="1"/>
              </xdr:cNvSpPr>
            </xdr:nvSpPr>
            <xdr:spPr bwMode="auto">
              <a:xfrm>
                <a:off x="750" y="53"/>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199" name="Rectangle 727"/>
              <xdr:cNvSpPr>
                <a:spLocks noChangeArrowheads="1"/>
              </xdr:cNvSpPr>
            </xdr:nvSpPr>
            <xdr:spPr bwMode="auto">
              <a:xfrm>
                <a:off x="910" y="324"/>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00" name="Rectangle 726"/>
              <xdr:cNvSpPr>
                <a:spLocks noChangeArrowheads="1"/>
              </xdr:cNvSpPr>
            </xdr:nvSpPr>
            <xdr:spPr bwMode="auto">
              <a:xfrm>
                <a:off x="2570" y="324"/>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01" name="Rectangle 725"/>
              <xdr:cNvSpPr>
                <a:spLocks noChangeArrowheads="1"/>
              </xdr:cNvSpPr>
            </xdr:nvSpPr>
            <xdr:spPr bwMode="auto">
              <a:xfrm>
                <a:off x="2293" y="295"/>
                <a:ext cx="16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202" name="Rectangle 724"/>
              <xdr:cNvSpPr>
                <a:spLocks noChangeArrowheads="1"/>
              </xdr:cNvSpPr>
            </xdr:nvSpPr>
            <xdr:spPr bwMode="auto">
              <a:xfrm>
                <a:off x="459" y="808"/>
                <a:ext cx="160"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158" name="Rectangle 730"/>
            <xdr:cNvSpPr>
              <a:spLocks noChangeArrowheads="1"/>
            </xdr:cNvSpPr>
          </xdr:nvSpPr>
          <xdr:spPr bwMode="auto">
            <a:xfrm>
              <a:off x="5431145" y="57438690"/>
              <a:ext cx="82907" cy="271421"/>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155" name="Rectangle 737"/>
          <xdr:cNvSpPr>
            <a:spLocks noChangeArrowheads="1"/>
          </xdr:cNvSpPr>
        </xdr:nvSpPr>
        <xdr:spPr bwMode="auto">
          <a:xfrm>
            <a:off x="2942794" y="60792622"/>
            <a:ext cx="69362"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sp macro="" textlink="">
        <xdr:nvSpPr>
          <xdr:cNvPr id="156" name="Rectangle 737"/>
          <xdr:cNvSpPr>
            <a:spLocks noChangeArrowheads="1"/>
          </xdr:cNvSpPr>
        </xdr:nvSpPr>
        <xdr:spPr bwMode="auto">
          <a:xfrm>
            <a:off x="4498485" y="60916473"/>
            <a:ext cx="59453"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grpSp>
    <xdr:clientData/>
  </xdr:twoCellAnchor>
  <xdr:twoCellAnchor>
    <xdr:from>
      <xdr:col>2</xdr:col>
      <xdr:colOff>974914</xdr:colOff>
      <xdr:row>142</xdr:row>
      <xdr:rowOff>560295</xdr:rowOff>
    </xdr:from>
    <xdr:to>
      <xdr:col>2</xdr:col>
      <xdr:colOff>1105590</xdr:colOff>
      <xdr:row>142</xdr:row>
      <xdr:rowOff>823929</xdr:rowOff>
    </xdr:to>
    <xdr:sp macro="" textlink="">
      <xdr:nvSpPr>
        <xdr:cNvPr id="203" name="Rectangle 750"/>
        <xdr:cNvSpPr>
          <a:spLocks noChangeArrowheads="1"/>
        </xdr:cNvSpPr>
      </xdr:nvSpPr>
      <xdr:spPr bwMode="auto">
        <a:xfrm>
          <a:off x="5585014" y="81979995"/>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2</xdr:col>
      <xdr:colOff>896472</xdr:colOff>
      <xdr:row>135</xdr:row>
      <xdr:rowOff>649943</xdr:rowOff>
    </xdr:from>
    <xdr:to>
      <xdr:col>2</xdr:col>
      <xdr:colOff>1027148</xdr:colOff>
      <xdr:row>135</xdr:row>
      <xdr:rowOff>913577</xdr:rowOff>
    </xdr:to>
    <xdr:sp macro="" textlink="">
      <xdr:nvSpPr>
        <xdr:cNvPr id="204" name="Rectangle 750"/>
        <xdr:cNvSpPr>
          <a:spLocks noChangeArrowheads="1"/>
        </xdr:cNvSpPr>
      </xdr:nvSpPr>
      <xdr:spPr bwMode="auto">
        <a:xfrm>
          <a:off x="5506572" y="75106868"/>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2</xdr:col>
      <xdr:colOff>974917</xdr:colOff>
      <xdr:row>115</xdr:row>
      <xdr:rowOff>560296</xdr:rowOff>
    </xdr:from>
    <xdr:to>
      <xdr:col>2</xdr:col>
      <xdr:colOff>1105593</xdr:colOff>
      <xdr:row>115</xdr:row>
      <xdr:rowOff>823930</xdr:rowOff>
    </xdr:to>
    <xdr:sp macro="" textlink="">
      <xdr:nvSpPr>
        <xdr:cNvPr id="205" name="Rectangle 750"/>
        <xdr:cNvSpPr>
          <a:spLocks noChangeArrowheads="1"/>
        </xdr:cNvSpPr>
      </xdr:nvSpPr>
      <xdr:spPr bwMode="auto">
        <a:xfrm>
          <a:off x="5585017" y="64663546"/>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1</xdr:col>
      <xdr:colOff>2333626</xdr:colOff>
      <xdr:row>79</xdr:row>
      <xdr:rowOff>428627</xdr:rowOff>
    </xdr:from>
    <xdr:to>
      <xdr:col>2</xdr:col>
      <xdr:colOff>219075</xdr:colOff>
      <xdr:row>79</xdr:row>
      <xdr:rowOff>1355526</xdr:rowOff>
    </xdr:to>
    <xdr:pic>
      <xdr:nvPicPr>
        <xdr:cNvPr id="206" name="Picture 1024"/>
        <xdr:cNvPicPr>
          <a:picLocks noChangeAspect="1" noChangeArrowheads="1"/>
        </xdr:cNvPicPr>
      </xdr:nvPicPr>
      <xdr:blipFill>
        <a:blip xmlns:r="http://schemas.openxmlformats.org/officeDocument/2006/relationships" r:embed="rId4" cstate="print"/>
        <a:srcRect/>
        <a:stretch>
          <a:fillRect/>
        </a:stretch>
      </xdr:blipFill>
      <xdr:spPr bwMode="auto">
        <a:xfrm>
          <a:off x="2752726" y="42519602"/>
          <a:ext cx="2076449" cy="926899"/>
        </a:xfrm>
        <a:prstGeom prst="rect">
          <a:avLst/>
        </a:prstGeom>
        <a:noFill/>
        <a:ln w="9525">
          <a:noFill/>
          <a:miter lim="800000"/>
          <a:headEnd/>
          <a:tailEnd/>
        </a:ln>
      </xdr:spPr>
    </xdr:pic>
    <xdr:clientData/>
  </xdr:twoCellAnchor>
  <xdr:twoCellAnchor>
    <xdr:from>
      <xdr:col>1</xdr:col>
      <xdr:colOff>2958351</xdr:colOff>
      <xdr:row>80</xdr:row>
      <xdr:rowOff>728382</xdr:rowOff>
    </xdr:from>
    <xdr:to>
      <xdr:col>1</xdr:col>
      <xdr:colOff>3115234</xdr:colOff>
      <xdr:row>80</xdr:row>
      <xdr:rowOff>941294</xdr:rowOff>
    </xdr:to>
    <xdr:sp macro="" textlink="">
      <xdr:nvSpPr>
        <xdr:cNvPr id="207" name="Rectangle 737"/>
        <xdr:cNvSpPr>
          <a:spLocks noChangeArrowheads="1"/>
        </xdr:cNvSpPr>
      </xdr:nvSpPr>
      <xdr:spPr bwMode="auto">
        <a:xfrm>
          <a:off x="3377451" y="45762582"/>
          <a:ext cx="156883" cy="21291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clientData/>
  </xdr:twoCellAnchor>
  <xdr:twoCellAnchor>
    <xdr:from>
      <xdr:col>1</xdr:col>
      <xdr:colOff>2381250</xdr:colOff>
      <xdr:row>84</xdr:row>
      <xdr:rowOff>38100</xdr:rowOff>
    </xdr:from>
    <xdr:to>
      <xdr:col>3</xdr:col>
      <xdr:colOff>228600</xdr:colOff>
      <xdr:row>84</xdr:row>
      <xdr:rowOff>895350</xdr:rowOff>
    </xdr:to>
    <xdr:grpSp>
      <xdr:nvGrpSpPr>
        <xdr:cNvPr id="208" name="Группа 922"/>
        <xdr:cNvGrpSpPr>
          <a:grpSpLocks/>
        </xdr:cNvGrpSpPr>
      </xdr:nvGrpSpPr>
      <xdr:grpSpPr bwMode="auto">
        <a:xfrm>
          <a:off x="2800350" y="46101000"/>
          <a:ext cx="3305175" cy="857250"/>
          <a:chOff x="2734237" y="44431327"/>
          <a:chExt cx="2997481" cy="1000337"/>
        </a:xfrm>
      </xdr:grpSpPr>
      <xdr:sp macro="" textlink="">
        <xdr:nvSpPr>
          <xdr:cNvPr id="209" name="Rectangle 750"/>
          <xdr:cNvSpPr>
            <a:spLocks noChangeArrowheads="1"/>
          </xdr:cNvSpPr>
        </xdr:nvSpPr>
        <xdr:spPr bwMode="auto">
          <a:xfrm>
            <a:off x="5578001" y="44955313"/>
            <a:ext cx="134502" cy="266757"/>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grpSp>
        <xdr:nvGrpSpPr>
          <xdr:cNvPr id="210" name="Группа 872"/>
          <xdr:cNvGrpSpPr>
            <a:grpSpLocks/>
          </xdr:cNvGrpSpPr>
        </xdr:nvGrpSpPr>
        <xdr:grpSpPr bwMode="auto">
          <a:xfrm>
            <a:off x="2734237" y="44431327"/>
            <a:ext cx="2997481" cy="1000337"/>
            <a:chOff x="2823891" y="60097154"/>
            <a:chExt cx="2997481" cy="1000337"/>
          </a:xfrm>
        </xdr:grpSpPr>
        <xdr:grpSp>
          <xdr:nvGrpSpPr>
            <xdr:cNvPr id="211" name="Группа 611"/>
            <xdr:cNvGrpSpPr>
              <a:grpSpLocks/>
            </xdr:cNvGrpSpPr>
          </xdr:nvGrpSpPr>
          <xdr:grpSpPr bwMode="auto">
            <a:xfrm>
              <a:off x="2823891" y="60097154"/>
              <a:ext cx="2997481" cy="1000337"/>
              <a:chOff x="2980772" y="57239648"/>
              <a:chExt cx="2786652" cy="949977"/>
            </a:xfrm>
          </xdr:grpSpPr>
          <xdr:grpSp>
            <xdr:nvGrpSpPr>
              <xdr:cNvPr id="214" name="Group 723"/>
              <xdr:cNvGrpSpPr>
                <a:grpSpLocks noChangeAspect="1"/>
              </xdr:cNvGrpSpPr>
            </xdr:nvGrpSpPr>
            <xdr:grpSpPr bwMode="auto">
              <a:xfrm>
                <a:off x="2980772" y="57239648"/>
                <a:ext cx="2786652" cy="949977"/>
                <a:chOff x="51" y="53"/>
                <a:chExt cx="4404" cy="1495"/>
              </a:xfrm>
            </xdr:grpSpPr>
            <xdr:sp macro="" textlink="">
              <xdr:nvSpPr>
                <xdr:cNvPr id="216" name="Rectangle 767"/>
                <xdr:cNvSpPr>
                  <a:spLocks noChangeArrowheads="1"/>
                </xdr:cNvSpPr>
              </xdr:nvSpPr>
              <xdr:spPr bwMode="auto">
                <a:xfrm>
                  <a:off x="1590"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7" name="Rectangle 766"/>
                <xdr:cNvSpPr>
                  <a:spLocks noChangeArrowheads="1"/>
                </xdr:cNvSpPr>
              </xdr:nvSpPr>
              <xdr:spPr bwMode="auto">
                <a:xfrm>
                  <a:off x="1703"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8" name="Rectangle 765"/>
                <xdr:cNvSpPr>
                  <a:spLocks noChangeArrowheads="1"/>
                </xdr:cNvSpPr>
              </xdr:nvSpPr>
              <xdr:spPr bwMode="auto">
                <a:xfrm>
                  <a:off x="1590"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9" name="Rectangle 764"/>
                <xdr:cNvSpPr>
                  <a:spLocks noChangeArrowheads="1"/>
                </xdr:cNvSpPr>
              </xdr:nvSpPr>
              <xdr:spPr bwMode="auto">
                <a:xfrm>
                  <a:off x="1717"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221" name="Rectangle 762"/>
                <xdr:cNvSpPr>
                  <a:spLocks noChangeArrowheads="1"/>
                </xdr:cNvSpPr>
              </xdr:nvSpPr>
              <xdr:spPr bwMode="auto">
                <a:xfrm>
                  <a:off x="3199"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2" name="Rectangle 761"/>
                <xdr:cNvSpPr>
                  <a:spLocks noChangeArrowheads="1"/>
                </xdr:cNvSpPr>
              </xdr:nvSpPr>
              <xdr:spPr bwMode="auto">
                <a:xfrm>
                  <a:off x="3354"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3" name="Rectangle 760"/>
                <xdr:cNvSpPr>
                  <a:spLocks noChangeArrowheads="1"/>
                </xdr:cNvSpPr>
              </xdr:nvSpPr>
              <xdr:spPr bwMode="auto">
                <a:xfrm>
                  <a:off x="3199"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4" name="Rectangle 759"/>
                <xdr:cNvSpPr>
                  <a:spLocks noChangeArrowheads="1"/>
                </xdr:cNvSpPr>
              </xdr:nvSpPr>
              <xdr:spPr bwMode="auto">
                <a:xfrm>
                  <a:off x="3354"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22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227" name="Rectangle 756"/>
                <xdr:cNvSpPr>
                  <a:spLocks noChangeArrowheads="1"/>
                </xdr:cNvSpPr>
              </xdr:nvSpPr>
              <xdr:spPr bwMode="auto">
                <a:xfrm>
                  <a:off x="4454" y="850"/>
                  <a:ext cx="1" cy="257"/>
                </a:xfrm>
                <a:prstGeom prst="rect">
                  <a:avLst/>
                </a:prstGeom>
                <a:noFill/>
                <a:ln w="9525">
                  <a:noFill/>
                  <a:miter lim="800000"/>
                  <a:headEnd/>
                  <a:tailEnd/>
                </a:ln>
              </xdr:spPr>
            </xdr:sp>
            <xdr:sp macro="" textlink="">
              <xdr:nvSpPr>
                <xdr:cNvPr id="228" name="Rectangle 755"/>
                <xdr:cNvSpPr>
                  <a:spLocks noChangeArrowheads="1"/>
                </xdr:cNvSpPr>
              </xdr:nvSpPr>
              <xdr:spPr bwMode="auto">
                <a:xfrm>
                  <a:off x="2253" y="1121"/>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229" name="Rectangle 754"/>
                <xdr:cNvSpPr>
                  <a:spLocks noChangeArrowheads="1"/>
                </xdr:cNvSpPr>
              </xdr:nvSpPr>
              <xdr:spPr bwMode="auto">
                <a:xfrm>
                  <a:off x="2818" y="637"/>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0" name="Rectangle 753"/>
                <xdr:cNvSpPr>
                  <a:spLocks noChangeArrowheads="1"/>
                </xdr:cNvSpPr>
              </xdr:nvSpPr>
              <xdr:spPr bwMode="auto">
                <a:xfrm>
                  <a:off x="2832" y="153"/>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1" name="Rectangle 752"/>
                <xdr:cNvSpPr>
                  <a:spLocks noChangeArrowheads="1"/>
                </xdr:cNvSpPr>
              </xdr:nvSpPr>
              <xdr:spPr bwMode="auto">
                <a:xfrm>
                  <a:off x="1208" y="637"/>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2" name="Rectangle 751"/>
                <xdr:cNvSpPr>
                  <a:spLocks noChangeArrowheads="1"/>
                </xdr:cNvSpPr>
              </xdr:nvSpPr>
              <xdr:spPr bwMode="auto">
                <a:xfrm>
                  <a:off x="1208" y="153"/>
                  <a:ext cx="212"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3" name="Rectangle 750"/>
                <xdr:cNvSpPr>
                  <a:spLocks noChangeArrowheads="1"/>
                </xdr:cNvSpPr>
              </xdr:nvSpPr>
              <xdr:spPr bwMode="auto">
                <a:xfrm>
                  <a:off x="51" y="907"/>
                  <a:ext cx="169"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34" name="Rectangle 749"/>
                <xdr:cNvSpPr>
                  <a:spLocks noChangeArrowheads="1"/>
                </xdr:cNvSpPr>
              </xdr:nvSpPr>
              <xdr:spPr bwMode="auto">
                <a:xfrm>
                  <a:off x="3410" y="779"/>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35" name="Rectangle 748"/>
                <xdr:cNvSpPr>
                  <a:spLocks noChangeArrowheads="1"/>
                </xdr:cNvSpPr>
              </xdr:nvSpPr>
              <xdr:spPr bwMode="auto">
                <a:xfrm>
                  <a:off x="3269" y="779"/>
                  <a:ext cx="4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36" name="Rectangle 747"/>
                <xdr:cNvSpPr>
                  <a:spLocks noChangeArrowheads="1"/>
                </xdr:cNvSpPr>
              </xdr:nvSpPr>
              <xdr:spPr bwMode="auto">
                <a:xfrm>
                  <a:off x="3072" y="779"/>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37" name="Rectangle 746"/>
                <xdr:cNvSpPr>
                  <a:spLocks noChangeArrowheads="1"/>
                </xdr:cNvSpPr>
              </xdr:nvSpPr>
              <xdr:spPr bwMode="auto">
                <a:xfrm>
                  <a:off x="3410" y="295"/>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38" name="Rectangle 745"/>
                <xdr:cNvSpPr>
                  <a:spLocks noChangeArrowheads="1"/>
                </xdr:cNvSpPr>
              </xdr:nvSpPr>
              <xdr:spPr bwMode="auto">
                <a:xfrm>
                  <a:off x="3283" y="295"/>
                  <a:ext cx="4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39" name="Rectangle 744"/>
                <xdr:cNvSpPr>
                  <a:spLocks noChangeArrowheads="1"/>
                </xdr:cNvSpPr>
              </xdr:nvSpPr>
              <xdr:spPr bwMode="auto">
                <a:xfrm>
                  <a:off x="3072" y="295"/>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0" name="Rectangle 743"/>
                <xdr:cNvSpPr>
                  <a:spLocks noChangeArrowheads="1"/>
                </xdr:cNvSpPr>
              </xdr:nvSpPr>
              <xdr:spPr bwMode="auto">
                <a:xfrm>
                  <a:off x="1787" y="779"/>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41" name="Rectangle 742"/>
                <xdr:cNvSpPr>
                  <a:spLocks noChangeArrowheads="1"/>
                </xdr:cNvSpPr>
              </xdr:nvSpPr>
              <xdr:spPr bwMode="auto">
                <a:xfrm>
                  <a:off x="1632" y="779"/>
                  <a:ext cx="56"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42" name="Rectangle 741"/>
                <xdr:cNvSpPr>
                  <a:spLocks noChangeArrowheads="1"/>
                </xdr:cNvSpPr>
              </xdr:nvSpPr>
              <xdr:spPr bwMode="auto">
                <a:xfrm>
                  <a:off x="1448" y="779"/>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3" name="Rectangle 740"/>
                <xdr:cNvSpPr>
                  <a:spLocks noChangeArrowheads="1"/>
                </xdr:cNvSpPr>
              </xdr:nvSpPr>
              <xdr:spPr bwMode="auto">
                <a:xfrm>
                  <a:off x="1787" y="295"/>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44" name="Rectangle 739"/>
                <xdr:cNvSpPr>
                  <a:spLocks noChangeArrowheads="1"/>
                </xdr:cNvSpPr>
              </xdr:nvSpPr>
              <xdr:spPr bwMode="auto">
                <a:xfrm>
                  <a:off x="1632" y="295"/>
                  <a:ext cx="56"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45" name="Rectangle 738"/>
                <xdr:cNvSpPr>
                  <a:spLocks noChangeArrowheads="1"/>
                </xdr:cNvSpPr>
              </xdr:nvSpPr>
              <xdr:spPr bwMode="auto">
                <a:xfrm>
                  <a:off x="1448" y="295"/>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6" name="Rectangle 737"/>
                <xdr:cNvSpPr>
                  <a:spLocks noChangeArrowheads="1"/>
                </xdr:cNvSpPr>
              </xdr:nvSpPr>
              <xdr:spPr bwMode="auto">
                <a:xfrm>
                  <a:off x="277" y="1035"/>
                  <a:ext cx="1" cy="257"/>
                </a:xfrm>
                <a:prstGeom prst="rect">
                  <a:avLst/>
                </a:prstGeom>
                <a:noFill/>
                <a:ln w="9525">
                  <a:noFill/>
                  <a:miter lim="800000"/>
                  <a:headEnd/>
                  <a:tailEnd/>
                </a:ln>
              </xdr:spPr>
            </xdr:sp>
            <xdr:sp macro="" textlink="">
              <xdr:nvSpPr>
                <xdr:cNvPr id="247" name="Rectangle 736"/>
                <xdr:cNvSpPr>
                  <a:spLocks noChangeArrowheads="1"/>
                </xdr:cNvSpPr>
              </xdr:nvSpPr>
              <xdr:spPr bwMode="auto">
                <a:xfrm>
                  <a:off x="4243" y="793"/>
                  <a:ext cx="1" cy="257"/>
                </a:xfrm>
                <a:prstGeom prst="rect">
                  <a:avLst/>
                </a:prstGeom>
                <a:noFill/>
                <a:ln w="9525">
                  <a:noFill/>
                  <a:miter lim="800000"/>
                  <a:headEnd/>
                  <a:tailEnd/>
                </a:ln>
              </xdr:spPr>
            </xdr:sp>
            <xdr:sp macro="" textlink="">
              <xdr:nvSpPr>
                <xdr:cNvPr id="248" name="Rectangle 735"/>
                <xdr:cNvSpPr>
                  <a:spLocks noChangeArrowheads="1"/>
                </xdr:cNvSpPr>
              </xdr:nvSpPr>
              <xdr:spPr bwMode="auto">
                <a:xfrm>
                  <a:off x="4046" y="437"/>
                  <a:ext cx="1" cy="242"/>
                </a:xfrm>
                <a:prstGeom prst="rect">
                  <a:avLst/>
                </a:prstGeom>
                <a:noFill/>
                <a:ln w="9525">
                  <a:noFill/>
                  <a:miter lim="800000"/>
                  <a:headEnd/>
                  <a:tailEnd/>
                </a:ln>
              </xdr:spPr>
            </xdr:sp>
            <xdr:sp macro="" textlink="">
              <xdr:nvSpPr>
                <xdr:cNvPr id="249" name="Rectangle 734"/>
                <xdr:cNvSpPr>
                  <a:spLocks noChangeArrowheads="1"/>
                </xdr:cNvSpPr>
              </xdr:nvSpPr>
              <xdr:spPr bwMode="auto">
                <a:xfrm>
                  <a:off x="4046" y="267"/>
                  <a:ext cx="1" cy="242"/>
                </a:xfrm>
                <a:prstGeom prst="rect">
                  <a:avLst/>
                </a:prstGeom>
                <a:noFill/>
                <a:ln w="9525">
                  <a:noFill/>
                  <a:miter lim="800000"/>
                  <a:headEnd/>
                  <a:tailEnd/>
                </a:ln>
              </xdr:spPr>
            </xdr:sp>
            <xdr:sp macro="" textlink="">
              <xdr:nvSpPr>
                <xdr:cNvPr id="250" name="Rectangle 733"/>
                <xdr:cNvSpPr>
                  <a:spLocks noChangeArrowheads="1"/>
                </xdr:cNvSpPr>
              </xdr:nvSpPr>
              <xdr:spPr bwMode="auto">
                <a:xfrm>
                  <a:off x="3862" y="665"/>
                  <a:ext cx="18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251" name="Rectangle 732"/>
                <xdr:cNvSpPr>
                  <a:spLocks noChangeArrowheads="1"/>
                </xdr:cNvSpPr>
              </xdr:nvSpPr>
              <xdr:spPr bwMode="auto">
                <a:xfrm>
                  <a:off x="3876" y="53"/>
                  <a:ext cx="18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252" name="Rectangle 731"/>
                <xdr:cNvSpPr>
                  <a:spLocks noChangeArrowheads="1"/>
                </xdr:cNvSpPr>
              </xdr:nvSpPr>
              <xdr:spPr bwMode="auto">
                <a:xfrm>
                  <a:off x="729" y="452"/>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253" name="Rectangle 730"/>
                <xdr:cNvSpPr>
                  <a:spLocks noChangeArrowheads="1"/>
                </xdr:cNvSpPr>
              </xdr:nvSpPr>
              <xdr:spPr bwMode="auto">
                <a:xfrm>
                  <a:off x="729" y="267"/>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254" name="Rectangle 729"/>
                <xdr:cNvSpPr>
                  <a:spLocks noChangeArrowheads="1"/>
                </xdr:cNvSpPr>
              </xdr:nvSpPr>
              <xdr:spPr bwMode="auto">
                <a:xfrm>
                  <a:off x="729" y="665"/>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255" name="Rectangle 728"/>
                <xdr:cNvSpPr>
                  <a:spLocks noChangeArrowheads="1"/>
                </xdr:cNvSpPr>
              </xdr:nvSpPr>
              <xdr:spPr bwMode="auto">
                <a:xfrm>
                  <a:off x="729" y="53"/>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256" name="Rectangle 727"/>
                <xdr:cNvSpPr>
                  <a:spLocks noChangeArrowheads="1"/>
                </xdr:cNvSpPr>
              </xdr:nvSpPr>
              <xdr:spPr bwMode="auto">
                <a:xfrm>
                  <a:off x="898" y="309"/>
                  <a:ext cx="16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57" name="Rectangle 726"/>
                <xdr:cNvSpPr>
                  <a:spLocks noChangeArrowheads="1"/>
                </xdr:cNvSpPr>
              </xdr:nvSpPr>
              <xdr:spPr bwMode="auto">
                <a:xfrm>
                  <a:off x="2507" y="309"/>
                  <a:ext cx="184"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58" name="Rectangle 725"/>
                <xdr:cNvSpPr>
                  <a:spLocks noChangeArrowheads="1"/>
                </xdr:cNvSpPr>
              </xdr:nvSpPr>
              <xdr:spPr bwMode="auto">
                <a:xfrm>
                  <a:off x="2253" y="295"/>
                  <a:ext cx="155"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259" name="Rectangle 724"/>
                <xdr:cNvSpPr>
                  <a:spLocks noChangeArrowheads="1"/>
                </xdr:cNvSpPr>
              </xdr:nvSpPr>
              <xdr:spPr bwMode="auto">
                <a:xfrm>
                  <a:off x="446" y="808"/>
                  <a:ext cx="155"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215" name="Rectangle 730"/>
              <xdr:cNvSpPr>
                <a:spLocks noChangeArrowheads="1"/>
              </xdr:cNvSpPr>
            </xdr:nvSpPr>
            <xdr:spPr bwMode="auto">
              <a:xfrm>
                <a:off x="5436956" y="57438691"/>
                <a:ext cx="80384" cy="271422"/>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212" name="Rectangle 737"/>
            <xdr:cNvSpPr>
              <a:spLocks noChangeArrowheads="1"/>
            </xdr:cNvSpPr>
          </xdr:nvSpPr>
          <xdr:spPr bwMode="auto">
            <a:xfrm>
              <a:off x="2948786" y="60792626"/>
              <a:ext cx="57644"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sp macro="" textlink="">
          <xdr:nvSpPr>
            <xdr:cNvPr id="213" name="Rectangle 737"/>
            <xdr:cNvSpPr>
              <a:spLocks noChangeArrowheads="1"/>
            </xdr:cNvSpPr>
          </xdr:nvSpPr>
          <xdr:spPr bwMode="auto">
            <a:xfrm>
              <a:off x="4495563" y="60916478"/>
              <a:ext cx="57644"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grpSp>
    </xdr:grpSp>
    <xdr:clientData/>
  </xdr:twoCellAnchor>
  <xdr:twoCellAnchor>
    <xdr:from>
      <xdr:col>1</xdr:col>
      <xdr:colOff>2609850</xdr:colOff>
      <xdr:row>59</xdr:row>
      <xdr:rowOff>57151</xdr:rowOff>
    </xdr:from>
    <xdr:to>
      <xdr:col>2</xdr:col>
      <xdr:colOff>1123950</xdr:colOff>
      <xdr:row>59</xdr:row>
      <xdr:rowOff>975385</xdr:rowOff>
    </xdr:to>
    <xdr:pic>
      <xdr:nvPicPr>
        <xdr:cNvPr id="260" name="Picture 1025"/>
        <xdr:cNvPicPr>
          <a:picLocks noChangeAspect="1" noChangeArrowheads="1"/>
        </xdr:cNvPicPr>
      </xdr:nvPicPr>
      <xdr:blipFill>
        <a:blip xmlns:r="http://schemas.openxmlformats.org/officeDocument/2006/relationships" r:embed="rId5" cstate="print"/>
        <a:srcRect/>
        <a:stretch>
          <a:fillRect/>
        </a:stretch>
      </xdr:blipFill>
      <xdr:spPr bwMode="auto">
        <a:xfrm>
          <a:off x="3028950" y="32413576"/>
          <a:ext cx="2705100" cy="918234"/>
        </a:xfrm>
        <a:prstGeom prst="rect">
          <a:avLst/>
        </a:prstGeom>
        <a:noFill/>
        <a:ln w="9525">
          <a:noFill/>
          <a:miter lim="800000"/>
          <a:headEnd/>
          <a:tailEnd/>
        </a:ln>
      </xdr:spPr>
    </xdr:pic>
    <xdr:clientData/>
  </xdr:twoCellAnchor>
  <xdr:twoCellAnchor>
    <xdr:from>
      <xdr:col>1</xdr:col>
      <xdr:colOff>2362200</xdr:colOff>
      <xdr:row>64</xdr:row>
      <xdr:rowOff>76200</xdr:rowOff>
    </xdr:from>
    <xdr:to>
      <xdr:col>3</xdr:col>
      <xdr:colOff>161925</xdr:colOff>
      <xdr:row>64</xdr:row>
      <xdr:rowOff>904875</xdr:rowOff>
    </xdr:to>
    <xdr:grpSp>
      <xdr:nvGrpSpPr>
        <xdr:cNvPr id="261" name="Группа 974"/>
        <xdr:cNvGrpSpPr>
          <a:grpSpLocks/>
        </xdr:cNvGrpSpPr>
      </xdr:nvGrpSpPr>
      <xdr:grpSpPr bwMode="auto">
        <a:xfrm>
          <a:off x="2781300" y="35299650"/>
          <a:ext cx="3257550" cy="828675"/>
          <a:chOff x="2734239" y="44440696"/>
          <a:chExt cx="3030849" cy="990299"/>
        </a:xfrm>
      </xdr:grpSpPr>
      <xdr:sp macro="" textlink="">
        <xdr:nvSpPr>
          <xdr:cNvPr id="262" name="Rectangle 750"/>
          <xdr:cNvSpPr>
            <a:spLocks noChangeArrowheads="1"/>
          </xdr:cNvSpPr>
        </xdr:nvSpPr>
        <xdr:spPr bwMode="auto">
          <a:xfrm>
            <a:off x="5581107" y="44954890"/>
            <a:ext cx="125882" cy="266619"/>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grpSp>
        <xdr:nvGrpSpPr>
          <xdr:cNvPr id="263" name="Группа 872"/>
          <xdr:cNvGrpSpPr>
            <a:grpSpLocks/>
          </xdr:cNvGrpSpPr>
        </xdr:nvGrpSpPr>
        <xdr:grpSpPr bwMode="auto">
          <a:xfrm>
            <a:off x="2734239" y="44440696"/>
            <a:ext cx="3030849" cy="990299"/>
            <a:chOff x="2823893" y="60106523"/>
            <a:chExt cx="3030849" cy="990299"/>
          </a:xfrm>
        </xdr:grpSpPr>
        <xdr:grpSp>
          <xdr:nvGrpSpPr>
            <xdr:cNvPr id="264" name="Группа 611"/>
            <xdr:cNvGrpSpPr>
              <a:grpSpLocks/>
            </xdr:cNvGrpSpPr>
          </xdr:nvGrpSpPr>
          <xdr:grpSpPr bwMode="auto">
            <a:xfrm>
              <a:off x="2823893" y="60106523"/>
              <a:ext cx="3030849" cy="990299"/>
              <a:chOff x="2980775" y="57248544"/>
              <a:chExt cx="2817668" cy="940442"/>
            </a:xfrm>
          </xdr:grpSpPr>
          <xdr:grpSp>
            <xdr:nvGrpSpPr>
              <xdr:cNvPr id="267" name="Group 723"/>
              <xdr:cNvGrpSpPr>
                <a:grpSpLocks noChangeAspect="1"/>
              </xdr:cNvGrpSpPr>
            </xdr:nvGrpSpPr>
            <xdr:grpSpPr bwMode="auto">
              <a:xfrm>
                <a:off x="2980775" y="57248544"/>
                <a:ext cx="2817668" cy="940442"/>
                <a:chOff x="51" y="67"/>
                <a:chExt cx="4453" cy="1480"/>
              </a:xfrm>
            </xdr:grpSpPr>
            <xdr:sp macro="" textlink="">
              <xdr:nvSpPr>
                <xdr:cNvPr id="269" name="Rectangle 767"/>
                <xdr:cNvSpPr>
                  <a:spLocks noChangeArrowheads="1"/>
                </xdr:cNvSpPr>
              </xdr:nvSpPr>
              <xdr:spPr bwMode="auto">
                <a:xfrm>
                  <a:off x="1602" y="20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0" name="Rectangle 766"/>
                <xdr:cNvSpPr>
                  <a:spLocks noChangeArrowheads="1"/>
                </xdr:cNvSpPr>
              </xdr:nvSpPr>
              <xdr:spPr bwMode="auto">
                <a:xfrm>
                  <a:off x="1730"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1" name="Rectangle 765"/>
                <xdr:cNvSpPr>
                  <a:spLocks noChangeArrowheads="1"/>
                </xdr:cNvSpPr>
              </xdr:nvSpPr>
              <xdr:spPr bwMode="auto">
                <a:xfrm>
                  <a:off x="1602" y="67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2" name="Rectangle 764"/>
                <xdr:cNvSpPr>
                  <a:spLocks noChangeArrowheads="1"/>
                </xdr:cNvSpPr>
              </xdr:nvSpPr>
              <xdr:spPr bwMode="auto">
                <a:xfrm>
                  <a:off x="1730" y="67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3"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274" name="Rectangle 762"/>
                <xdr:cNvSpPr>
                  <a:spLocks noChangeArrowheads="1"/>
                </xdr:cNvSpPr>
              </xdr:nvSpPr>
              <xdr:spPr bwMode="auto">
                <a:xfrm>
                  <a:off x="3209" y="195"/>
                  <a:ext cx="71"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5" name="Rectangle 761"/>
                <xdr:cNvSpPr>
                  <a:spLocks noChangeArrowheads="1"/>
                </xdr:cNvSpPr>
              </xdr:nvSpPr>
              <xdr:spPr bwMode="auto">
                <a:xfrm>
                  <a:off x="3352" y="20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6" name="Rectangle 760"/>
                <xdr:cNvSpPr>
                  <a:spLocks noChangeArrowheads="1"/>
                </xdr:cNvSpPr>
              </xdr:nvSpPr>
              <xdr:spPr bwMode="auto">
                <a:xfrm>
                  <a:off x="3209" y="679"/>
                  <a:ext cx="71"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7" name="Rectangle 759"/>
                <xdr:cNvSpPr>
                  <a:spLocks noChangeArrowheads="1"/>
                </xdr:cNvSpPr>
              </xdr:nvSpPr>
              <xdr:spPr bwMode="auto">
                <a:xfrm>
                  <a:off x="3352" y="679"/>
                  <a:ext cx="71"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8"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279"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280" name="Rectangle 756"/>
                <xdr:cNvSpPr>
                  <a:spLocks noChangeArrowheads="1"/>
                </xdr:cNvSpPr>
              </xdr:nvSpPr>
              <xdr:spPr bwMode="auto">
                <a:xfrm>
                  <a:off x="4503" y="850"/>
                  <a:ext cx="1" cy="256"/>
                </a:xfrm>
                <a:prstGeom prst="rect">
                  <a:avLst/>
                </a:prstGeom>
                <a:noFill/>
                <a:ln w="9525">
                  <a:noFill/>
                  <a:miter lim="800000"/>
                  <a:headEnd/>
                  <a:tailEnd/>
                </a:ln>
              </xdr:spPr>
            </xdr:sp>
            <xdr:sp macro="" textlink="">
              <xdr:nvSpPr>
                <xdr:cNvPr id="281" name="Rectangle 755"/>
                <xdr:cNvSpPr>
                  <a:spLocks noChangeArrowheads="1"/>
                </xdr:cNvSpPr>
              </xdr:nvSpPr>
              <xdr:spPr bwMode="auto">
                <a:xfrm>
                  <a:off x="2270" y="112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282" name="Rectangle 754"/>
                <xdr:cNvSpPr>
                  <a:spLocks noChangeArrowheads="1"/>
                </xdr:cNvSpPr>
              </xdr:nvSpPr>
              <xdr:spPr bwMode="auto">
                <a:xfrm>
                  <a:off x="2839" y="65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3" name="Rectangle 753"/>
                <xdr:cNvSpPr>
                  <a:spLocks noChangeArrowheads="1"/>
                </xdr:cNvSpPr>
              </xdr:nvSpPr>
              <xdr:spPr bwMode="auto">
                <a:xfrm>
                  <a:off x="2868" y="167"/>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4" name="Rectangle 752"/>
                <xdr:cNvSpPr>
                  <a:spLocks noChangeArrowheads="1"/>
                </xdr:cNvSpPr>
              </xdr:nvSpPr>
              <xdr:spPr bwMode="auto">
                <a:xfrm>
                  <a:off x="1218" y="65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5" name="Rectangle 751"/>
                <xdr:cNvSpPr>
                  <a:spLocks noChangeArrowheads="1"/>
                </xdr:cNvSpPr>
              </xdr:nvSpPr>
              <xdr:spPr bwMode="auto">
                <a:xfrm>
                  <a:off x="1232" y="167"/>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6" name="Rectangle 750"/>
                <xdr:cNvSpPr>
                  <a:spLocks noChangeArrowheads="1"/>
                </xdr:cNvSpPr>
              </xdr:nvSpPr>
              <xdr:spPr bwMode="auto">
                <a:xfrm>
                  <a:off x="51" y="892"/>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87" name="Rectangle 749"/>
                <xdr:cNvSpPr>
                  <a:spLocks noChangeArrowheads="1"/>
                </xdr:cNvSpPr>
              </xdr:nvSpPr>
              <xdr:spPr bwMode="auto">
                <a:xfrm>
                  <a:off x="3451" y="779"/>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88" name="Rectangle 748"/>
                <xdr:cNvSpPr>
                  <a:spLocks noChangeArrowheads="1"/>
                </xdr:cNvSpPr>
              </xdr:nvSpPr>
              <xdr:spPr bwMode="auto">
                <a:xfrm>
                  <a:off x="3266" y="779"/>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89" name="Rectangle 747"/>
                <xdr:cNvSpPr>
                  <a:spLocks noChangeArrowheads="1"/>
                </xdr:cNvSpPr>
              </xdr:nvSpPr>
              <xdr:spPr bwMode="auto">
                <a:xfrm>
                  <a:off x="3081" y="779"/>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0" name="Rectangle 746"/>
                <xdr:cNvSpPr>
                  <a:spLocks noChangeArrowheads="1"/>
                </xdr:cNvSpPr>
              </xdr:nvSpPr>
              <xdr:spPr bwMode="auto">
                <a:xfrm>
                  <a:off x="3437" y="295"/>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1" name="Rectangle 745"/>
                <xdr:cNvSpPr>
                  <a:spLocks noChangeArrowheads="1"/>
                </xdr:cNvSpPr>
              </xdr:nvSpPr>
              <xdr:spPr bwMode="auto">
                <a:xfrm>
                  <a:off x="3280" y="295"/>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92" name="Rectangle 744"/>
                <xdr:cNvSpPr>
                  <a:spLocks noChangeArrowheads="1"/>
                </xdr:cNvSpPr>
              </xdr:nvSpPr>
              <xdr:spPr bwMode="auto">
                <a:xfrm>
                  <a:off x="3110" y="295"/>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3" name="Rectangle 743"/>
                <xdr:cNvSpPr>
                  <a:spLocks noChangeArrowheads="1"/>
                </xdr:cNvSpPr>
              </xdr:nvSpPr>
              <xdr:spPr bwMode="auto">
                <a:xfrm>
                  <a:off x="1815" y="779"/>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4" name="Rectangle 742"/>
                <xdr:cNvSpPr>
                  <a:spLocks noChangeArrowheads="1"/>
                </xdr:cNvSpPr>
              </xdr:nvSpPr>
              <xdr:spPr bwMode="auto">
                <a:xfrm>
                  <a:off x="1659" y="779"/>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95" name="Rectangle 741"/>
                <xdr:cNvSpPr>
                  <a:spLocks noChangeArrowheads="1"/>
                </xdr:cNvSpPr>
              </xdr:nvSpPr>
              <xdr:spPr bwMode="auto">
                <a:xfrm>
                  <a:off x="1474" y="779"/>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6" name="Rectangle 740"/>
                <xdr:cNvSpPr>
                  <a:spLocks noChangeArrowheads="1"/>
                </xdr:cNvSpPr>
              </xdr:nvSpPr>
              <xdr:spPr bwMode="auto">
                <a:xfrm>
                  <a:off x="1801" y="295"/>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97" name="Rectangle 739"/>
                <xdr:cNvSpPr>
                  <a:spLocks noChangeArrowheads="1"/>
                </xdr:cNvSpPr>
              </xdr:nvSpPr>
              <xdr:spPr bwMode="auto">
                <a:xfrm>
                  <a:off x="1687" y="295"/>
                  <a:ext cx="43"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98" name="Rectangle 738"/>
                <xdr:cNvSpPr>
                  <a:spLocks noChangeArrowheads="1"/>
                </xdr:cNvSpPr>
              </xdr:nvSpPr>
              <xdr:spPr bwMode="auto">
                <a:xfrm>
                  <a:off x="1502" y="295"/>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9" name="Rectangle 737"/>
                <xdr:cNvSpPr>
                  <a:spLocks noChangeArrowheads="1"/>
                </xdr:cNvSpPr>
              </xdr:nvSpPr>
              <xdr:spPr bwMode="auto">
                <a:xfrm>
                  <a:off x="293" y="1035"/>
                  <a:ext cx="1" cy="242"/>
                </a:xfrm>
                <a:prstGeom prst="rect">
                  <a:avLst/>
                </a:prstGeom>
                <a:noFill/>
                <a:ln w="9525">
                  <a:noFill/>
                  <a:miter lim="800000"/>
                  <a:headEnd/>
                  <a:tailEnd/>
                </a:ln>
              </xdr:spPr>
            </xdr:sp>
            <xdr:sp macro="" textlink="">
              <xdr:nvSpPr>
                <xdr:cNvPr id="300" name="Rectangle 736"/>
                <xdr:cNvSpPr>
                  <a:spLocks noChangeArrowheads="1"/>
                </xdr:cNvSpPr>
              </xdr:nvSpPr>
              <xdr:spPr bwMode="auto">
                <a:xfrm>
                  <a:off x="4291" y="821"/>
                  <a:ext cx="1" cy="242"/>
                </a:xfrm>
                <a:prstGeom prst="rect">
                  <a:avLst/>
                </a:prstGeom>
                <a:noFill/>
                <a:ln w="9525">
                  <a:noFill/>
                  <a:miter lim="800000"/>
                  <a:headEnd/>
                  <a:tailEnd/>
                </a:ln>
              </xdr:spPr>
            </xdr:sp>
            <xdr:sp macro="" textlink="">
              <xdr:nvSpPr>
                <xdr:cNvPr id="301" name="Rectangle 735"/>
                <xdr:cNvSpPr>
                  <a:spLocks noChangeArrowheads="1"/>
                </xdr:cNvSpPr>
              </xdr:nvSpPr>
              <xdr:spPr bwMode="auto">
                <a:xfrm>
                  <a:off x="4091" y="451"/>
                  <a:ext cx="1" cy="242"/>
                </a:xfrm>
                <a:prstGeom prst="rect">
                  <a:avLst/>
                </a:prstGeom>
                <a:noFill/>
                <a:ln w="9525">
                  <a:noFill/>
                  <a:miter lim="800000"/>
                  <a:headEnd/>
                  <a:tailEnd/>
                </a:ln>
              </xdr:spPr>
            </xdr:sp>
            <xdr:sp macro="" textlink="">
              <xdr:nvSpPr>
                <xdr:cNvPr id="302" name="Rectangle 734"/>
                <xdr:cNvSpPr>
                  <a:spLocks noChangeArrowheads="1"/>
                </xdr:cNvSpPr>
              </xdr:nvSpPr>
              <xdr:spPr bwMode="auto">
                <a:xfrm>
                  <a:off x="4091" y="281"/>
                  <a:ext cx="1" cy="256"/>
                </a:xfrm>
                <a:prstGeom prst="rect">
                  <a:avLst/>
                </a:prstGeom>
                <a:noFill/>
                <a:ln w="9525">
                  <a:noFill/>
                  <a:miter lim="800000"/>
                  <a:headEnd/>
                  <a:tailEnd/>
                </a:ln>
              </xdr:spPr>
            </xdr:sp>
            <xdr:sp macro="" textlink="">
              <xdr:nvSpPr>
                <xdr:cNvPr id="303" name="Rectangle 733"/>
                <xdr:cNvSpPr>
                  <a:spLocks noChangeArrowheads="1"/>
                </xdr:cNvSpPr>
              </xdr:nvSpPr>
              <xdr:spPr bwMode="auto">
                <a:xfrm>
                  <a:off x="3850" y="6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304" name="Rectangle 732"/>
                <xdr:cNvSpPr>
                  <a:spLocks noChangeArrowheads="1"/>
                </xdr:cNvSpPr>
              </xdr:nvSpPr>
              <xdr:spPr bwMode="auto">
                <a:xfrm>
                  <a:off x="3878" y="67"/>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305" name="Rectangle 731"/>
                <xdr:cNvSpPr>
                  <a:spLocks noChangeArrowheads="1"/>
                </xdr:cNvSpPr>
              </xdr:nvSpPr>
              <xdr:spPr bwMode="auto">
                <a:xfrm>
                  <a:off x="748" y="4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306" name="Rectangle 730"/>
                <xdr:cNvSpPr>
                  <a:spLocks noChangeArrowheads="1"/>
                </xdr:cNvSpPr>
              </xdr:nvSpPr>
              <xdr:spPr bwMode="auto">
                <a:xfrm>
                  <a:off x="748" y="280"/>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307" name="Rectangle 729"/>
                <xdr:cNvSpPr>
                  <a:spLocks noChangeArrowheads="1"/>
                </xdr:cNvSpPr>
              </xdr:nvSpPr>
              <xdr:spPr bwMode="auto">
                <a:xfrm>
                  <a:off x="748" y="6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308" name="Rectangle 728"/>
                <xdr:cNvSpPr>
                  <a:spLocks noChangeArrowheads="1"/>
                </xdr:cNvSpPr>
              </xdr:nvSpPr>
              <xdr:spPr bwMode="auto">
                <a:xfrm>
                  <a:off x="748" y="67"/>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309" name="Rectangle 727"/>
                <xdr:cNvSpPr>
                  <a:spLocks noChangeArrowheads="1"/>
                </xdr:cNvSpPr>
              </xdr:nvSpPr>
              <xdr:spPr bwMode="auto">
                <a:xfrm>
                  <a:off x="905" y="309"/>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310" name="Rectangle 726"/>
                <xdr:cNvSpPr>
                  <a:spLocks noChangeArrowheads="1"/>
                </xdr:cNvSpPr>
              </xdr:nvSpPr>
              <xdr:spPr bwMode="auto">
                <a:xfrm>
                  <a:off x="2512" y="309"/>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311" name="Rectangle 725"/>
                <xdr:cNvSpPr>
                  <a:spLocks noChangeArrowheads="1"/>
                </xdr:cNvSpPr>
              </xdr:nvSpPr>
              <xdr:spPr bwMode="auto">
                <a:xfrm>
                  <a:off x="2285" y="295"/>
                  <a:ext cx="142"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312" name="Rectangle 724"/>
                <xdr:cNvSpPr>
                  <a:spLocks noChangeArrowheads="1"/>
                </xdr:cNvSpPr>
              </xdr:nvSpPr>
              <xdr:spPr bwMode="auto">
                <a:xfrm>
                  <a:off x="464" y="821"/>
                  <a:ext cx="142"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268" name="Rectangle 730"/>
              <xdr:cNvSpPr>
                <a:spLocks noChangeArrowheads="1"/>
              </xdr:cNvSpPr>
            </xdr:nvSpPr>
            <xdr:spPr bwMode="auto">
              <a:xfrm>
                <a:off x="5438358" y="57438441"/>
                <a:ext cx="81019" cy="271281"/>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265" name="Rectangle 737"/>
            <xdr:cNvSpPr>
              <a:spLocks noChangeArrowheads="1"/>
            </xdr:cNvSpPr>
          </xdr:nvSpPr>
          <xdr:spPr bwMode="auto">
            <a:xfrm>
              <a:off x="2949775" y="60792115"/>
              <a:ext cx="58099" cy="14283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1</a:t>
              </a:r>
              <a:endParaRPr lang="ru-RU" sz="1000" b="0" i="0" u="none" strike="noStrike" baseline="0">
                <a:solidFill>
                  <a:srgbClr val="000000"/>
                </a:solidFill>
                <a:latin typeface="Times New Roman"/>
                <a:cs typeface="Times New Roman"/>
              </a:endParaRPr>
            </a:p>
          </xdr:txBody>
        </xdr:sp>
        <xdr:sp macro="" textlink="">
          <xdr:nvSpPr>
            <xdr:cNvPr id="266" name="Rectangle 737"/>
            <xdr:cNvSpPr>
              <a:spLocks noChangeArrowheads="1"/>
            </xdr:cNvSpPr>
          </xdr:nvSpPr>
          <xdr:spPr bwMode="auto">
            <a:xfrm>
              <a:off x="4489407" y="60915902"/>
              <a:ext cx="67783" cy="14283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1</a:t>
              </a:r>
              <a:endParaRPr lang="ru-RU" sz="1000" b="0" i="0" u="none" strike="noStrike" baseline="0">
                <a:solidFill>
                  <a:srgbClr val="000000"/>
                </a:solidFill>
                <a:latin typeface="Times New Roman"/>
                <a:cs typeface="Times New Roman"/>
              </a:endParaRPr>
            </a:p>
          </xdr:txBody>
        </xdr:sp>
      </xdr:grpSp>
    </xdr:grpSp>
    <xdr:clientData/>
  </xdr:twoCellAnchor>
  <xdr:twoCellAnchor editAs="oneCell">
    <xdr:from>
      <xdr:col>1</xdr:col>
      <xdr:colOff>2771775</xdr:colOff>
      <xdr:row>142</xdr:row>
      <xdr:rowOff>114300</xdr:rowOff>
    </xdr:from>
    <xdr:to>
      <xdr:col>1</xdr:col>
      <xdr:colOff>3952875</xdr:colOff>
      <xdr:row>142</xdr:row>
      <xdr:rowOff>161925</xdr:rowOff>
    </xdr:to>
    <xdr:sp macro="" textlink="">
      <xdr:nvSpPr>
        <xdr:cNvPr id="313" name="AutoShape 334"/>
        <xdr:cNvSpPr>
          <a:spLocks noChangeAspect="1" noChangeArrowheads="1"/>
        </xdr:cNvSpPr>
      </xdr:nvSpPr>
      <xdr:spPr bwMode="auto">
        <a:xfrm>
          <a:off x="3190875" y="81534000"/>
          <a:ext cx="3257550" cy="942975"/>
        </a:xfrm>
        <a:prstGeom prst="rect">
          <a:avLst/>
        </a:prstGeom>
        <a:noFill/>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abSelected="1" topLeftCell="A133" workbookViewId="0">
      <selection activeCell="M129" sqref="M129"/>
    </sheetView>
  </sheetViews>
  <sheetFormatPr defaultRowHeight="15" x14ac:dyDescent="0.2"/>
  <cols>
    <col min="1" max="1" width="6.28515625" style="19" customWidth="1"/>
    <col min="2" max="2" width="62.85546875" style="2" customWidth="1"/>
    <col min="3" max="3" width="19" style="2" customWidth="1"/>
    <col min="4" max="5" width="14.85546875" style="2" customWidth="1"/>
    <col min="6" max="6" width="12.28515625" style="2" customWidth="1"/>
    <col min="7" max="7" width="18.7109375" style="2" customWidth="1"/>
    <col min="14" max="14" width="9.140625" customWidth="1"/>
  </cols>
  <sheetData>
    <row r="1" spans="1:7" ht="15.75" x14ac:dyDescent="0.2">
      <c r="A1" s="47" t="s">
        <v>139</v>
      </c>
      <c r="B1" s="47"/>
      <c r="C1" s="47"/>
      <c r="D1" s="47"/>
      <c r="E1" s="47"/>
      <c r="F1" s="47"/>
      <c r="G1" s="47"/>
    </row>
    <row r="2" spans="1:7" ht="15.75" x14ac:dyDescent="0.2">
      <c r="A2" s="47" t="s">
        <v>116</v>
      </c>
      <c r="B2" s="47"/>
      <c r="C2" s="47"/>
      <c r="D2" s="47"/>
      <c r="E2" s="47"/>
      <c r="F2" s="47"/>
      <c r="G2" s="47"/>
    </row>
    <row r="3" spans="1:7" ht="15.75" x14ac:dyDescent="0.2">
      <c r="A3" s="47" t="s">
        <v>140</v>
      </c>
      <c r="B3" s="47"/>
      <c r="C3" s="47"/>
      <c r="D3" s="47"/>
      <c r="E3" s="47"/>
      <c r="F3" s="47"/>
      <c r="G3" s="47"/>
    </row>
    <row r="4" spans="1:7" ht="16.5" thickBot="1" x14ac:dyDescent="0.25">
      <c r="A4" s="48" t="s">
        <v>117</v>
      </c>
      <c r="B4" s="48"/>
      <c r="C4" s="48"/>
      <c r="D4" s="48"/>
      <c r="E4" s="48"/>
      <c r="F4" s="48"/>
      <c r="G4" s="48"/>
    </row>
    <row r="5" spans="1:7" ht="16.5" customHeight="1" thickBot="1" x14ac:dyDescent="0.25">
      <c r="A5" s="44" t="s">
        <v>0</v>
      </c>
      <c r="B5" s="45" t="s">
        <v>11</v>
      </c>
      <c r="C5" s="45" t="s">
        <v>12</v>
      </c>
      <c r="D5" s="49">
        <v>2023</v>
      </c>
      <c r="E5" s="50"/>
      <c r="F5" s="51" t="s">
        <v>54</v>
      </c>
      <c r="G5" s="53" t="s">
        <v>107</v>
      </c>
    </row>
    <row r="6" spans="1:7" ht="16.5" thickBot="1" x14ac:dyDescent="0.25">
      <c r="A6" s="10" t="s">
        <v>10</v>
      </c>
      <c r="B6" s="11" t="s">
        <v>63</v>
      </c>
      <c r="C6" s="11" t="s">
        <v>13</v>
      </c>
      <c r="D6" s="26" t="s">
        <v>114</v>
      </c>
      <c r="E6" s="26" t="s">
        <v>115</v>
      </c>
      <c r="F6" s="52"/>
      <c r="G6" s="54"/>
    </row>
    <row r="7" spans="1:7" ht="15.75" x14ac:dyDescent="0.2">
      <c r="A7" s="55"/>
      <c r="B7" s="55"/>
      <c r="C7" s="55"/>
      <c r="D7" s="55"/>
      <c r="E7" s="55"/>
      <c r="F7" s="55"/>
      <c r="G7" s="55"/>
    </row>
    <row r="8" spans="1:7" ht="15.75" customHeight="1" x14ac:dyDescent="0.2">
      <c r="A8" s="56" t="s">
        <v>141</v>
      </c>
      <c r="B8" s="56"/>
      <c r="C8" s="56"/>
      <c r="D8" s="56"/>
      <c r="E8" s="56"/>
      <c r="F8" s="56"/>
      <c r="G8" s="56"/>
    </row>
    <row r="9" spans="1:7" ht="15.75" x14ac:dyDescent="0.2">
      <c r="A9" s="56"/>
      <c r="B9" s="56"/>
      <c r="C9" s="56"/>
      <c r="D9" s="56"/>
      <c r="E9" s="56"/>
      <c r="F9" s="56"/>
      <c r="G9" s="56"/>
    </row>
    <row r="10" spans="1:7" ht="12.75" customHeight="1" x14ac:dyDescent="0.2">
      <c r="A10" s="56" t="s">
        <v>14</v>
      </c>
      <c r="B10" s="56"/>
      <c r="C10" s="56"/>
      <c r="D10" s="56"/>
      <c r="E10" s="56"/>
      <c r="F10" s="56"/>
      <c r="G10" s="56"/>
    </row>
    <row r="11" spans="1:7" ht="12.75" customHeight="1" x14ac:dyDescent="0.2">
      <c r="A11" s="56"/>
      <c r="B11" s="56"/>
      <c r="C11" s="56"/>
      <c r="D11" s="56"/>
      <c r="E11" s="56"/>
      <c r="F11" s="56"/>
      <c r="G11" s="56"/>
    </row>
    <row r="12" spans="1:7" ht="15.75" x14ac:dyDescent="0.2">
      <c r="A12" s="56"/>
      <c r="B12" s="56"/>
      <c r="C12" s="56"/>
      <c r="D12" s="56"/>
      <c r="E12" s="56"/>
      <c r="F12" s="56"/>
      <c r="G12" s="56"/>
    </row>
    <row r="13" spans="1:7" ht="12.75" customHeight="1" x14ac:dyDescent="0.2">
      <c r="A13" s="57" t="s">
        <v>15</v>
      </c>
      <c r="B13" s="58" t="s">
        <v>6</v>
      </c>
      <c r="C13" s="59" t="s">
        <v>16</v>
      </c>
      <c r="D13" s="60" t="s">
        <v>135</v>
      </c>
      <c r="E13" s="60">
        <v>1.9</v>
      </c>
      <c r="F13" s="61">
        <v>8.1</v>
      </c>
      <c r="G13" s="60">
        <f>IF(OR(E13=0,E13&gt;0),1,D13/E13)</f>
        <v>1</v>
      </c>
    </row>
    <row r="14" spans="1:7" ht="37.5" customHeight="1" x14ac:dyDescent="0.2">
      <c r="A14" s="57"/>
      <c r="B14" s="58"/>
      <c r="C14" s="59"/>
      <c r="D14" s="60"/>
      <c r="E14" s="60"/>
      <c r="F14" s="61"/>
      <c r="G14" s="60"/>
    </row>
    <row r="15" spans="1:7" ht="63" x14ac:dyDescent="0.2">
      <c r="A15" s="3"/>
      <c r="B15" s="4" t="s">
        <v>70</v>
      </c>
      <c r="C15" s="37" t="s">
        <v>98</v>
      </c>
      <c r="D15" s="7">
        <v>1</v>
      </c>
      <c r="E15" s="7">
        <v>1</v>
      </c>
      <c r="F15" s="8">
        <f>E15-D15</f>
        <v>0</v>
      </c>
      <c r="G15" s="9">
        <f>IF(D15=0,0,D15/E15)</f>
        <v>1</v>
      </c>
    </row>
    <row r="16" spans="1:7" ht="63" x14ac:dyDescent="0.2">
      <c r="A16" s="3"/>
      <c r="B16" s="4" t="s">
        <v>71</v>
      </c>
      <c r="C16" s="37" t="s">
        <v>98</v>
      </c>
      <c r="D16" s="7">
        <v>1</v>
      </c>
      <c r="E16" s="7">
        <v>1</v>
      </c>
      <c r="F16" s="8">
        <f>E16-D16</f>
        <v>0</v>
      </c>
      <c r="G16" s="9">
        <f>IF(D16=0,0,D16/E16)</f>
        <v>1</v>
      </c>
    </row>
    <row r="17" spans="1:7" ht="31.5" x14ac:dyDescent="0.2">
      <c r="A17" s="3"/>
      <c r="B17" s="4" t="s">
        <v>62</v>
      </c>
      <c r="C17" s="37" t="s">
        <v>98</v>
      </c>
      <c r="D17" s="7">
        <v>1</v>
      </c>
      <c r="E17" s="7">
        <v>1</v>
      </c>
      <c r="F17" s="8">
        <f>E17-D17</f>
        <v>0</v>
      </c>
      <c r="G17" s="9">
        <f>IF(D17=0,0,D17/E17)</f>
        <v>1</v>
      </c>
    </row>
    <row r="18" spans="1:7" ht="15.75" x14ac:dyDescent="0.2">
      <c r="A18" s="62"/>
      <c r="B18" s="62"/>
      <c r="C18" s="62"/>
      <c r="D18" s="62"/>
      <c r="E18" s="62"/>
      <c r="F18" s="62"/>
      <c r="G18" s="12"/>
    </row>
    <row r="19" spans="1:7" ht="15.75" customHeight="1" x14ac:dyDescent="0.2">
      <c r="A19" s="62" t="s">
        <v>17</v>
      </c>
      <c r="B19" s="62"/>
      <c r="C19" s="62"/>
      <c r="D19" s="62"/>
      <c r="E19" s="62"/>
      <c r="F19" s="62"/>
      <c r="G19" s="62"/>
    </row>
    <row r="20" spans="1:7" ht="15.75" x14ac:dyDescent="0.2">
      <c r="A20" s="62"/>
      <c r="B20" s="62"/>
      <c r="C20" s="62"/>
      <c r="D20" s="62"/>
      <c r="E20" s="62"/>
      <c r="F20" s="62"/>
      <c r="G20" s="62"/>
    </row>
    <row r="21" spans="1:7" ht="15.75" customHeight="1" x14ac:dyDescent="0.2">
      <c r="A21" s="57" t="s">
        <v>18</v>
      </c>
      <c r="B21" s="58" t="s">
        <v>19</v>
      </c>
      <c r="C21" s="41" t="s">
        <v>20</v>
      </c>
      <c r="D21" s="63">
        <v>1</v>
      </c>
      <c r="E21" s="63">
        <v>1</v>
      </c>
      <c r="F21" s="61">
        <f>E21-D21</f>
        <v>0</v>
      </c>
      <c r="G21" s="65">
        <f>IF(AND(D21=0,E21&gt;0),1,E21/D21)</f>
        <v>1</v>
      </c>
    </row>
    <row r="22" spans="1:7" ht="50.25" customHeight="1" x14ac:dyDescent="0.2">
      <c r="A22" s="57"/>
      <c r="B22" s="58"/>
      <c r="C22" s="41" t="s">
        <v>21</v>
      </c>
      <c r="D22" s="63"/>
      <c r="E22" s="63"/>
      <c r="F22" s="61"/>
      <c r="G22" s="65"/>
    </row>
    <row r="23" spans="1:7" ht="78.75" x14ac:dyDescent="0.2">
      <c r="A23" s="3"/>
      <c r="B23" s="4" t="s">
        <v>99</v>
      </c>
      <c r="C23" s="37" t="s">
        <v>98</v>
      </c>
      <c r="D23" s="7">
        <v>1</v>
      </c>
      <c r="E23" s="7">
        <v>1</v>
      </c>
      <c r="F23" s="8">
        <f>E23-D23</f>
        <v>0</v>
      </c>
      <c r="G23" s="9">
        <f>IF(D23=0,0,D23/E23)</f>
        <v>1</v>
      </c>
    </row>
    <row r="24" spans="1:7" ht="31.5" x14ac:dyDescent="0.2">
      <c r="A24" s="3"/>
      <c r="B24" s="4" t="s">
        <v>72</v>
      </c>
      <c r="C24" s="37" t="s">
        <v>98</v>
      </c>
      <c r="D24" s="7">
        <v>1</v>
      </c>
      <c r="E24" s="7">
        <v>1</v>
      </c>
      <c r="F24" s="8">
        <f>E24-D24</f>
        <v>0</v>
      </c>
      <c r="G24" s="9">
        <f>IF(D24=0,0,D24/E24)</f>
        <v>1</v>
      </c>
    </row>
    <row r="25" spans="1:7" ht="126" x14ac:dyDescent="0.25">
      <c r="A25" s="3"/>
      <c r="B25" s="5" t="s">
        <v>73</v>
      </c>
      <c r="C25" s="37" t="s">
        <v>98</v>
      </c>
      <c r="D25" s="7">
        <v>1</v>
      </c>
      <c r="E25" s="7">
        <v>1</v>
      </c>
      <c r="F25" s="8">
        <f>E25-D25</f>
        <v>0</v>
      </c>
      <c r="G25" s="9">
        <f>IF(D25=0,0,D25/E25)</f>
        <v>1</v>
      </c>
    </row>
    <row r="26" spans="1:7" ht="15.75" x14ac:dyDescent="0.2">
      <c r="A26" s="38"/>
      <c r="B26" s="13"/>
      <c r="C26" s="35"/>
      <c r="D26" s="35"/>
      <c r="E26" s="35"/>
      <c r="F26" s="14"/>
    </row>
    <row r="27" spans="1:7" ht="15.75" customHeight="1" x14ac:dyDescent="0.2">
      <c r="A27" s="66" t="s">
        <v>22</v>
      </c>
      <c r="B27" s="66"/>
      <c r="C27" s="66"/>
      <c r="D27" s="66"/>
      <c r="E27" s="66"/>
      <c r="F27" s="66"/>
      <c r="G27" s="66"/>
    </row>
    <row r="28" spans="1:7" ht="15.75" customHeight="1" x14ac:dyDescent="0.2">
      <c r="A28" s="66" t="s">
        <v>23</v>
      </c>
      <c r="B28" s="66"/>
      <c r="C28" s="66"/>
      <c r="D28" s="66"/>
      <c r="E28" s="66"/>
      <c r="F28" s="66"/>
      <c r="G28" s="66"/>
    </row>
    <row r="29" spans="1:7" ht="15.75" x14ac:dyDescent="0.2">
      <c r="A29" s="66"/>
      <c r="B29" s="66"/>
      <c r="C29" s="66"/>
      <c r="D29" s="66"/>
      <c r="E29" s="66"/>
      <c r="F29" s="66"/>
      <c r="G29" s="66"/>
    </row>
    <row r="30" spans="1:7" ht="110.25" x14ac:dyDescent="0.2">
      <c r="A30" s="39" t="s">
        <v>24</v>
      </c>
      <c r="B30" s="43" t="s">
        <v>7</v>
      </c>
      <c r="C30" s="22" t="s">
        <v>16</v>
      </c>
      <c r="D30" s="23">
        <v>100</v>
      </c>
      <c r="E30" s="23">
        <v>100</v>
      </c>
      <c r="F30" s="24">
        <f>E30-D30</f>
        <v>0</v>
      </c>
      <c r="G30" s="15">
        <f>IF(AND(D30=0,E30&gt;0),1,E30/D30)</f>
        <v>1</v>
      </c>
    </row>
    <row r="31" spans="1:7" ht="78.75" x14ac:dyDescent="0.2">
      <c r="A31" s="3"/>
      <c r="B31" s="4" t="s">
        <v>74</v>
      </c>
      <c r="C31" s="37" t="s">
        <v>98</v>
      </c>
      <c r="D31" s="7">
        <v>1</v>
      </c>
      <c r="E31" s="7">
        <v>1</v>
      </c>
      <c r="F31" s="8">
        <f>E31-D31</f>
        <v>0</v>
      </c>
      <c r="G31" s="9">
        <f>IF(D31=0,0,D31/E31)</f>
        <v>1</v>
      </c>
    </row>
    <row r="32" spans="1:7" ht="15.75" x14ac:dyDescent="0.2">
      <c r="A32" s="66"/>
      <c r="B32" s="66"/>
      <c r="C32" s="66"/>
      <c r="D32" s="66"/>
      <c r="E32" s="66"/>
      <c r="F32" s="66"/>
      <c r="G32" s="66"/>
    </row>
    <row r="33" spans="1:7" ht="12.75" customHeight="1" x14ac:dyDescent="0.2">
      <c r="A33" s="62" t="s">
        <v>25</v>
      </c>
      <c r="B33" s="62"/>
      <c r="C33" s="62"/>
      <c r="D33" s="62"/>
      <c r="E33" s="62"/>
      <c r="F33" s="62"/>
      <c r="G33" s="62"/>
    </row>
    <row r="34" spans="1:7" ht="12.75" customHeight="1" x14ac:dyDescent="0.2">
      <c r="A34" s="62"/>
      <c r="B34" s="62"/>
      <c r="C34" s="62"/>
      <c r="D34" s="62"/>
      <c r="E34" s="62"/>
      <c r="F34" s="62"/>
      <c r="G34" s="62"/>
    </row>
    <row r="35" spans="1:7" ht="31.5" x14ac:dyDescent="0.2">
      <c r="A35" s="39" t="s">
        <v>26</v>
      </c>
      <c r="B35" s="40" t="s">
        <v>4</v>
      </c>
      <c r="C35" s="22" t="s">
        <v>16</v>
      </c>
      <c r="D35" s="23">
        <v>100</v>
      </c>
      <c r="E35" s="23">
        <v>100</v>
      </c>
      <c r="F35" s="24">
        <f>E35-D35</f>
        <v>0</v>
      </c>
      <c r="G35" s="15">
        <f>IF(AND(D35=0,E35&gt;0),1,E35/D35)</f>
        <v>1</v>
      </c>
    </row>
    <row r="36" spans="1:7" ht="78.75" x14ac:dyDescent="0.2">
      <c r="A36" s="39" t="s">
        <v>27</v>
      </c>
      <c r="B36" s="43" t="s">
        <v>8</v>
      </c>
      <c r="C36" s="22" t="s">
        <v>16</v>
      </c>
      <c r="D36" s="23">
        <v>10.9</v>
      </c>
      <c r="E36" s="23">
        <v>11.1</v>
      </c>
      <c r="F36" s="24">
        <f>D36-E36</f>
        <v>-0.19999999999999929</v>
      </c>
      <c r="G36" s="15">
        <f>IF(E36=0,1,E36/D36)</f>
        <v>1.0183486238532109</v>
      </c>
    </row>
    <row r="37" spans="1:7" ht="47.25" x14ac:dyDescent="0.2">
      <c r="A37" s="39" t="s">
        <v>28</v>
      </c>
      <c r="B37" s="43" t="s">
        <v>1</v>
      </c>
      <c r="C37" s="22" t="s">
        <v>16</v>
      </c>
      <c r="D37" s="46">
        <v>0</v>
      </c>
      <c r="E37" s="46">
        <v>0</v>
      </c>
      <c r="F37" s="24">
        <f>E37-D37</f>
        <v>0</v>
      </c>
      <c r="G37" s="15">
        <f>IF(E37=0,1,E37/D37)</f>
        <v>1</v>
      </c>
    </row>
    <row r="38" spans="1:7" ht="94.5" x14ac:dyDescent="0.2">
      <c r="A38" s="3"/>
      <c r="B38" s="4" t="s">
        <v>64</v>
      </c>
      <c r="C38" s="37" t="s">
        <v>98</v>
      </c>
      <c r="D38" s="7">
        <v>1</v>
      </c>
      <c r="E38" s="7">
        <v>1</v>
      </c>
      <c r="F38" s="8">
        <f t="shared" ref="F38:F43" si="0">E38-D38</f>
        <v>0</v>
      </c>
      <c r="G38" s="9">
        <f>IF(D38=0,0,E38/D38)</f>
        <v>1</v>
      </c>
    </row>
    <row r="39" spans="1:7" ht="173.25" x14ac:dyDescent="0.2">
      <c r="A39" s="3"/>
      <c r="B39" s="4" t="s">
        <v>65</v>
      </c>
      <c r="C39" s="37" t="s">
        <v>98</v>
      </c>
      <c r="D39" s="7">
        <v>1</v>
      </c>
      <c r="E39" s="7">
        <v>1</v>
      </c>
      <c r="F39" s="8">
        <f t="shared" si="0"/>
        <v>0</v>
      </c>
      <c r="G39" s="9">
        <f t="shared" ref="G39:G43" si="1">IF(D39=0,0,E39/D39)</f>
        <v>1</v>
      </c>
    </row>
    <row r="40" spans="1:7" ht="31.5" x14ac:dyDescent="0.2">
      <c r="A40" s="3"/>
      <c r="B40" s="4" t="s">
        <v>66</v>
      </c>
      <c r="C40" s="37" t="s">
        <v>98</v>
      </c>
      <c r="D40" s="7">
        <v>1</v>
      </c>
      <c r="E40" s="7">
        <v>1</v>
      </c>
      <c r="F40" s="8">
        <f t="shared" si="0"/>
        <v>0</v>
      </c>
      <c r="G40" s="9">
        <f t="shared" si="1"/>
        <v>1</v>
      </c>
    </row>
    <row r="41" spans="1:7" ht="189" x14ac:dyDescent="0.2">
      <c r="A41" s="3"/>
      <c r="B41" s="4" t="s">
        <v>67</v>
      </c>
      <c r="C41" s="37" t="s">
        <v>98</v>
      </c>
      <c r="D41" s="7">
        <v>1</v>
      </c>
      <c r="E41" s="7">
        <v>1</v>
      </c>
      <c r="F41" s="8">
        <f t="shared" si="0"/>
        <v>0</v>
      </c>
      <c r="G41" s="9">
        <f t="shared" si="1"/>
        <v>1</v>
      </c>
    </row>
    <row r="42" spans="1:7" ht="173.25" x14ac:dyDescent="0.2">
      <c r="A42" s="3"/>
      <c r="B42" s="4" t="s">
        <v>68</v>
      </c>
      <c r="C42" s="37" t="s">
        <v>98</v>
      </c>
      <c r="D42" s="7">
        <v>1</v>
      </c>
      <c r="E42" s="7">
        <v>1</v>
      </c>
      <c r="F42" s="8">
        <f t="shared" si="0"/>
        <v>0</v>
      </c>
      <c r="G42" s="9">
        <f t="shared" si="1"/>
        <v>1</v>
      </c>
    </row>
    <row r="43" spans="1:7" ht="94.5" x14ac:dyDescent="0.2">
      <c r="A43" s="3"/>
      <c r="B43" s="4" t="s">
        <v>69</v>
      </c>
      <c r="C43" s="37" t="s">
        <v>98</v>
      </c>
      <c r="D43" s="7">
        <v>1</v>
      </c>
      <c r="E43" s="7">
        <v>1</v>
      </c>
      <c r="F43" s="8">
        <f t="shared" si="0"/>
        <v>0</v>
      </c>
      <c r="G43" s="9">
        <f t="shared" si="1"/>
        <v>1</v>
      </c>
    </row>
    <row r="44" spans="1:7" ht="15.75" x14ac:dyDescent="0.2">
      <c r="A44" s="62"/>
      <c r="B44" s="62"/>
      <c r="C44" s="62"/>
      <c r="D44" s="62"/>
      <c r="E44" s="62"/>
      <c r="F44" s="62"/>
      <c r="G44" s="62"/>
    </row>
    <row r="45" spans="1:7" ht="15.75" customHeight="1" x14ac:dyDescent="0.2">
      <c r="A45" s="62" t="s">
        <v>100</v>
      </c>
      <c r="B45" s="62"/>
      <c r="C45" s="62"/>
      <c r="D45" s="62"/>
      <c r="E45" s="62"/>
      <c r="F45" s="62"/>
      <c r="G45" s="62"/>
    </row>
    <row r="46" spans="1:7" ht="47.25" x14ac:dyDescent="0.2">
      <c r="A46" s="39" t="s">
        <v>29</v>
      </c>
      <c r="B46" s="43" t="s">
        <v>30</v>
      </c>
      <c r="C46" s="41" t="s">
        <v>16</v>
      </c>
      <c r="D46" s="46">
        <v>100</v>
      </c>
      <c r="E46" s="46">
        <v>100</v>
      </c>
      <c r="F46" s="24">
        <f>E46-D46</f>
        <v>0</v>
      </c>
      <c r="G46" s="15">
        <f>IF(AND(D46=0,E46&gt;0),1,E46/D46)</f>
        <v>1</v>
      </c>
    </row>
    <row r="47" spans="1:7" ht="31.5" x14ac:dyDescent="0.2">
      <c r="A47" s="3"/>
      <c r="B47" s="4" t="s">
        <v>75</v>
      </c>
      <c r="C47" s="37" t="s">
        <v>98</v>
      </c>
      <c r="D47" s="7">
        <v>1</v>
      </c>
      <c r="E47" s="7">
        <v>1</v>
      </c>
      <c r="F47" s="8">
        <f t="shared" ref="F47:F57" si="2">E47-D47</f>
        <v>0</v>
      </c>
      <c r="G47" s="9">
        <f>IF(D47=0,0,E47/D47)</f>
        <v>1</v>
      </c>
    </row>
    <row r="48" spans="1:7" ht="31.5" x14ac:dyDescent="0.2">
      <c r="A48" s="3"/>
      <c r="B48" s="4" t="s">
        <v>76</v>
      </c>
      <c r="C48" s="37" t="s">
        <v>98</v>
      </c>
      <c r="D48" s="7">
        <v>1</v>
      </c>
      <c r="E48" s="7">
        <v>1</v>
      </c>
      <c r="F48" s="8">
        <f t="shared" si="2"/>
        <v>0</v>
      </c>
      <c r="G48" s="9">
        <f t="shared" ref="G48:G57" si="3">IF(D48=0,0,E48/D48)</f>
        <v>1</v>
      </c>
    </row>
    <row r="49" spans="1:7" ht="31.5" x14ac:dyDescent="0.2">
      <c r="A49" s="3"/>
      <c r="B49" s="4" t="s">
        <v>77</v>
      </c>
      <c r="C49" s="37" t="s">
        <v>98</v>
      </c>
      <c r="D49" s="7">
        <v>1</v>
      </c>
      <c r="E49" s="7">
        <v>1</v>
      </c>
      <c r="F49" s="8">
        <f t="shared" si="2"/>
        <v>0</v>
      </c>
      <c r="G49" s="9">
        <f t="shared" si="3"/>
        <v>1</v>
      </c>
    </row>
    <row r="50" spans="1:7" ht="47.25" x14ac:dyDescent="0.2">
      <c r="A50" s="3"/>
      <c r="B50" s="4" t="s">
        <v>78</v>
      </c>
      <c r="C50" s="37" t="s">
        <v>98</v>
      </c>
      <c r="D50" s="7">
        <v>1</v>
      </c>
      <c r="E50" s="7">
        <v>1</v>
      </c>
      <c r="F50" s="8">
        <f t="shared" si="2"/>
        <v>0</v>
      </c>
      <c r="G50" s="9">
        <f t="shared" si="3"/>
        <v>1</v>
      </c>
    </row>
    <row r="51" spans="1:7" ht="31.5" x14ac:dyDescent="0.2">
      <c r="A51" s="3"/>
      <c r="B51" s="4" t="s">
        <v>79</v>
      </c>
      <c r="C51" s="37" t="s">
        <v>98</v>
      </c>
      <c r="D51" s="7">
        <v>1</v>
      </c>
      <c r="E51" s="7">
        <v>1</v>
      </c>
      <c r="F51" s="8">
        <f t="shared" si="2"/>
        <v>0</v>
      </c>
      <c r="G51" s="9">
        <f t="shared" si="3"/>
        <v>1</v>
      </c>
    </row>
    <row r="52" spans="1:7" ht="47.25" x14ac:dyDescent="0.2">
      <c r="A52" s="3"/>
      <c r="B52" s="4" t="s">
        <v>80</v>
      </c>
      <c r="C52" s="37" t="s">
        <v>98</v>
      </c>
      <c r="D52" s="7">
        <v>1</v>
      </c>
      <c r="E52" s="7">
        <v>1</v>
      </c>
      <c r="F52" s="8">
        <f t="shared" si="2"/>
        <v>0</v>
      </c>
      <c r="G52" s="9">
        <f t="shared" si="3"/>
        <v>1</v>
      </c>
    </row>
    <row r="53" spans="1:7" ht="47.25" x14ac:dyDescent="0.2">
      <c r="A53" s="3"/>
      <c r="B53" s="4" t="s">
        <v>81</v>
      </c>
      <c r="C53" s="37" t="s">
        <v>98</v>
      </c>
      <c r="D53" s="7">
        <v>1</v>
      </c>
      <c r="E53" s="7">
        <v>1</v>
      </c>
      <c r="F53" s="8">
        <f t="shared" si="2"/>
        <v>0</v>
      </c>
      <c r="G53" s="9">
        <f t="shared" si="3"/>
        <v>1</v>
      </c>
    </row>
    <row r="54" spans="1:7" ht="47.25" x14ac:dyDescent="0.2">
      <c r="A54" s="3"/>
      <c r="B54" s="4" t="s">
        <v>82</v>
      </c>
      <c r="C54" s="37" t="s">
        <v>98</v>
      </c>
      <c r="D54" s="7">
        <v>1</v>
      </c>
      <c r="E54" s="7">
        <v>1</v>
      </c>
      <c r="F54" s="8">
        <f t="shared" si="2"/>
        <v>0</v>
      </c>
      <c r="G54" s="9">
        <f t="shared" si="3"/>
        <v>1</v>
      </c>
    </row>
    <row r="55" spans="1:7" ht="78.75" x14ac:dyDescent="0.2">
      <c r="A55" s="3"/>
      <c r="B55" s="4" t="s">
        <v>83</v>
      </c>
      <c r="C55" s="37" t="s">
        <v>98</v>
      </c>
      <c r="D55" s="7">
        <v>1</v>
      </c>
      <c r="E55" s="7">
        <v>1</v>
      </c>
      <c r="F55" s="8">
        <f t="shared" si="2"/>
        <v>0</v>
      </c>
      <c r="G55" s="9">
        <f t="shared" si="3"/>
        <v>1</v>
      </c>
    </row>
    <row r="56" spans="1:7" ht="47.25" x14ac:dyDescent="0.2">
      <c r="A56" s="3"/>
      <c r="B56" s="4" t="s">
        <v>84</v>
      </c>
      <c r="C56" s="37" t="s">
        <v>98</v>
      </c>
      <c r="D56" s="7">
        <v>1</v>
      </c>
      <c r="E56" s="7">
        <v>1</v>
      </c>
      <c r="F56" s="8">
        <f t="shared" si="2"/>
        <v>0</v>
      </c>
      <c r="G56" s="9">
        <f t="shared" si="3"/>
        <v>1</v>
      </c>
    </row>
    <row r="57" spans="1:7" ht="47.25" x14ac:dyDescent="0.2">
      <c r="A57" s="3"/>
      <c r="B57" s="4" t="s">
        <v>85</v>
      </c>
      <c r="C57" s="37" t="s">
        <v>98</v>
      </c>
      <c r="D57" s="7">
        <v>1</v>
      </c>
      <c r="E57" s="7">
        <v>1</v>
      </c>
      <c r="F57" s="8">
        <f t="shared" si="2"/>
        <v>0</v>
      </c>
      <c r="G57" s="9">
        <f t="shared" si="3"/>
        <v>1</v>
      </c>
    </row>
    <row r="58" spans="1:7" ht="15.75" x14ac:dyDescent="0.2">
      <c r="A58" s="62"/>
      <c r="B58" s="62"/>
      <c r="C58" s="62"/>
      <c r="D58" s="62"/>
      <c r="E58" s="62"/>
      <c r="F58" s="62"/>
      <c r="G58" s="62"/>
    </row>
    <row r="59" spans="1:7" ht="15.75" customHeight="1" x14ac:dyDescent="0.2">
      <c r="A59" s="38"/>
      <c r="B59" s="62" t="s">
        <v>112</v>
      </c>
      <c r="C59" s="62"/>
      <c r="D59" s="62"/>
      <c r="E59" s="62"/>
      <c r="F59" s="62"/>
      <c r="G59" s="9">
        <f>G63*100</f>
        <v>100.26212319790299</v>
      </c>
    </row>
    <row r="60" spans="1:7" ht="162.75" customHeight="1" x14ac:dyDescent="0.25">
      <c r="A60" s="64" t="s">
        <v>132</v>
      </c>
      <c r="B60" s="64"/>
      <c r="C60" s="64"/>
      <c r="D60" s="64"/>
      <c r="E60" s="64"/>
      <c r="F60" s="64"/>
      <c r="G60" s="64"/>
    </row>
    <row r="61" spans="1:7" ht="15.75" customHeight="1" x14ac:dyDescent="0.2">
      <c r="A61" s="38"/>
      <c r="B61" s="62" t="s">
        <v>102</v>
      </c>
      <c r="C61" s="62"/>
      <c r="D61" s="62"/>
      <c r="E61" s="62"/>
      <c r="F61" s="62"/>
      <c r="G61" s="9">
        <f>SUM(E15,E16,E17,E23,E24,E25,E31,E38,E39,E40,E41,E42,E43,E47,E48,E49,E50,E51,E52,E53,E54,E55,E56,E57)/SUM(D15,D16,D17,D23,D24,D25,D31,D38,D39,D40,D41,D42,D43,D47,D48,D49,D50,D51,D52,D53,D54,D55,D56,D57)</f>
        <v>1</v>
      </c>
    </row>
    <row r="62" spans="1:7" ht="15.75" x14ac:dyDescent="0.2">
      <c r="A62" s="62"/>
      <c r="B62" s="62"/>
      <c r="C62" s="62"/>
      <c r="D62" s="62"/>
      <c r="E62" s="62"/>
      <c r="F62" s="62"/>
      <c r="G62" s="62"/>
    </row>
    <row r="63" spans="1:7" ht="15.75" customHeight="1" x14ac:dyDescent="0.2">
      <c r="A63" s="38"/>
      <c r="B63" s="62" t="s">
        <v>133</v>
      </c>
      <c r="C63" s="62"/>
      <c r="D63" s="62"/>
      <c r="E63" s="62"/>
      <c r="F63" s="62"/>
      <c r="G63" s="9">
        <f>SUM(G13,G21,G30,G35,G36,G37,G46)/7</f>
        <v>1.00262123197903</v>
      </c>
    </row>
    <row r="64" spans="1:7" ht="15.75" customHeight="1" x14ac:dyDescent="0.25">
      <c r="A64" s="64" t="s">
        <v>134</v>
      </c>
      <c r="B64" s="64"/>
      <c r="C64" s="64"/>
      <c r="D64" s="64"/>
      <c r="E64" s="64"/>
      <c r="F64" s="64"/>
      <c r="G64" s="64"/>
    </row>
    <row r="65" spans="1:7" ht="86.25" customHeight="1" x14ac:dyDescent="0.2">
      <c r="A65" s="62"/>
      <c r="B65" s="62"/>
      <c r="C65" s="62"/>
      <c r="D65" s="62"/>
      <c r="E65" s="62"/>
      <c r="F65" s="62"/>
      <c r="G65" s="62"/>
    </row>
    <row r="66" spans="1:7" ht="33.75" customHeight="1" x14ac:dyDescent="0.2">
      <c r="A66" s="62" t="s">
        <v>142</v>
      </c>
      <c r="B66" s="62"/>
      <c r="C66" s="62"/>
      <c r="D66" s="62"/>
      <c r="E66" s="62"/>
      <c r="F66" s="62"/>
      <c r="G66" s="62"/>
    </row>
    <row r="67" spans="1:7" ht="15.75" x14ac:dyDescent="0.2">
      <c r="A67" s="62"/>
      <c r="B67" s="62"/>
      <c r="C67" s="62"/>
      <c r="D67" s="62"/>
      <c r="E67" s="62"/>
      <c r="F67" s="62"/>
      <c r="G67" s="62"/>
    </row>
    <row r="68" spans="1:7" ht="12.75" customHeight="1" x14ac:dyDescent="0.2">
      <c r="A68" s="62" t="s">
        <v>31</v>
      </c>
      <c r="B68" s="62"/>
      <c r="C68" s="62"/>
      <c r="D68" s="62"/>
      <c r="E68" s="62"/>
      <c r="F68" s="62"/>
      <c r="G68" s="62"/>
    </row>
    <row r="69" spans="1:7" ht="12.75" customHeight="1" x14ac:dyDescent="0.2">
      <c r="A69" s="62"/>
      <c r="B69" s="62"/>
      <c r="C69" s="62"/>
      <c r="D69" s="62"/>
      <c r="E69" s="62"/>
      <c r="F69" s="62"/>
      <c r="G69" s="62"/>
    </row>
    <row r="70" spans="1:7" ht="12.75" customHeight="1" x14ac:dyDescent="0.2">
      <c r="A70" s="62" t="s">
        <v>32</v>
      </c>
      <c r="B70" s="62"/>
      <c r="C70" s="62"/>
      <c r="D70" s="62"/>
      <c r="E70" s="62"/>
      <c r="F70" s="62"/>
      <c r="G70" s="62"/>
    </row>
    <row r="71" spans="1:7" ht="38.25" customHeight="1" x14ac:dyDescent="0.2">
      <c r="A71" s="62"/>
      <c r="B71" s="62"/>
      <c r="C71" s="62"/>
      <c r="D71" s="62"/>
      <c r="E71" s="62"/>
      <c r="F71" s="62"/>
      <c r="G71" s="62"/>
    </row>
    <row r="72" spans="1:7" ht="47.25" x14ac:dyDescent="0.2">
      <c r="A72" s="39" t="s">
        <v>33</v>
      </c>
      <c r="B72" s="43" t="s">
        <v>34</v>
      </c>
      <c r="C72" s="22" t="s">
        <v>16</v>
      </c>
      <c r="D72" s="34" t="s">
        <v>136</v>
      </c>
      <c r="E72" s="23">
        <v>70.8</v>
      </c>
      <c r="F72" s="24">
        <v>9.1999999999999993</v>
      </c>
      <c r="G72" s="15">
        <v>1</v>
      </c>
    </row>
    <row r="73" spans="1:7" ht="94.5" x14ac:dyDescent="0.2">
      <c r="A73" s="39" t="s">
        <v>35</v>
      </c>
      <c r="B73" s="43" t="s">
        <v>36</v>
      </c>
      <c r="C73" s="22" t="s">
        <v>16</v>
      </c>
      <c r="D73" s="34" t="s">
        <v>137</v>
      </c>
      <c r="E73" s="23">
        <v>0.6</v>
      </c>
      <c r="F73" s="24">
        <v>4.4000000000000004</v>
      </c>
      <c r="G73" s="15">
        <f>IF(OR(E73=0,E73&gt;0),1,D73/E73)</f>
        <v>1</v>
      </c>
    </row>
    <row r="74" spans="1:7" ht="31.5" x14ac:dyDescent="0.2">
      <c r="A74" s="3"/>
      <c r="B74" s="4" t="s">
        <v>86</v>
      </c>
      <c r="C74" s="37" t="s">
        <v>98</v>
      </c>
      <c r="D74" s="7">
        <v>1</v>
      </c>
      <c r="E74" s="7">
        <v>1</v>
      </c>
      <c r="F74" s="8">
        <f t="shared" ref="F74:F78" si="4">E74-D74</f>
        <v>0</v>
      </c>
      <c r="G74" s="9">
        <f>IF(D74=0,0,E74/D74)</f>
        <v>1</v>
      </c>
    </row>
    <row r="75" spans="1:7" ht="47.25" x14ac:dyDescent="0.2">
      <c r="A75" s="3"/>
      <c r="B75" s="4" t="s">
        <v>87</v>
      </c>
      <c r="C75" s="37" t="s">
        <v>98</v>
      </c>
      <c r="D75" s="7">
        <v>1</v>
      </c>
      <c r="E75" s="7">
        <v>1</v>
      </c>
      <c r="F75" s="8">
        <f t="shared" si="4"/>
        <v>0</v>
      </c>
      <c r="G75" s="9">
        <f t="shared" ref="G75:G78" si="5">IF(D75=0,0,E75/D75)</f>
        <v>1</v>
      </c>
    </row>
    <row r="76" spans="1:7" ht="31.5" x14ac:dyDescent="0.2">
      <c r="A76" s="3"/>
      <c r="B76" s="4" t="s">
        <v>88</v>
      </c>
      <c r="C76" s="37" t="s">
        <v>98</v>
      </c>
      <c r="D76" s="7">
        <v>1</v>
      </c>
      <c r="E76" s="7">
        <v>1</v>
      </c>
      <c r="F76" s="8">
        <f t="shared" si="4"/>
        <v>0</v>
      </c>
      <c r="G76" s="9">
        <f t="shared" si="5"/>
        <v>1</v>
      </c>
    </row>
    <row r="77" spans="1:7" ht="31.5" x14ac:dyDescent="0.2">
      <c r="A77" s="3"/>
      <c r="B77" s="4" t="s">
        <v>89</v>
      </c>
      <c r="C77" s="37" t="s">
        <v>98</v>
      </c>
      <c r="D77" s="7">
        <v>1</v>
      </c>
      <c r="E77" s="7">
        <v>1</v>
      </c>
      <c r="F77" s="8">
        <f t="shared" si="4"/>
        <v>0</v>
      </c>
      <c r="G77" s="9">
        <f t="shared" si="5"/>
        <v>1</v>
      </c>
    </row>
    <row r="78" spans="1:7" ht="47.25" x14ac:dyDescent="0.2">
      <c r="A78" s="3"/>
      <c r="B78" s="4" t="s">
        <v>90</v>
      </c>
      <c r="C78" s="37" t="s">
        <v>98</v>
      </c>
      <c r="D78" s="7">
        <v>1</v>
      </c>
      <c r="E78" s="7">
        <v>1</v>
      </c>
      <c r="F78" s="8">
        <f t="shared" si="4"/>
        <v>0</v>
      </c>
      <c r="G78" s="9">
        <f t="shared" si="5"/>
        <v>1</v>
      </c>
    </row>
    <row r="79" spans="1:7" ht="15.75" x14ac:dyDescent="0.2">
      <c r="A79" s="62"/>
      <c r="B79" s="62"/>
      <c r="C79" s="62"/>
      <c r="D79" s="62"/>
      <c r="E79" s="62"/>
      <c r="F79" s="62"/>
      <c r="G79" s="62"/>
    </row>
    <row r="80" spans="1:7" ht="129" customHeight="1" x14ac:dyDescent="0.2">
      <c r="A80" s="38"/>
      <c r="B80" s="62" t="s">
        <v>111</v>
      </c>
      <c r="C80" s="62"/>
      <c r="D80" s="62"/>
      <c r="E80" s="62"/>
      <c r="F80" s="62"/>
      <c r="G80" s="9">
        <f>SUM(G72,G73)/2/G86*100</f>
        <v>100</v>
      </c>
    </row>
    <row r="81" spans="1:7" ht="107.25" customHeight="1" x14ac:dyDescent="0.25">
      <c r="A81" s="64" t="s">
        <v>127</v>
      </c>
      <c r="B81" s="64"/>
      <c r="C81" s="64"/>
      <c r="D81" s="64"/>
      <c r="E81" s="64"/>
      <c r="F81" s="64"/>
      <c r="G81" s="64"/>
    </row>
    <row r="82" spans="1:7" ht="15.75" customHeight="1" x14ac:dyDescent="0.2">
      <c r="A82" s="38"/>
      <c r="B82" s="62" t="s">
        <v>103</v>
      </c>
      <c r="C82" s="62"/>
      <c r="D82" s="62"/>
      <c r="E82" s="62"/>
      <c r="F82" s="62"/>
      <c r="G82" s="9">
        <f>SUM(E74,E75,E76,E77,E78)/SUM(D74,D75,D76,D77,D78)</f>
        <v>1</v>
      </c>
    </row>
    <row r="83" spans="1:7" ht="15.75" x14ac:dyDescent="0.2">
      <c r="A83" s="62"/>
      <c r="B83" s="62"/>
      <c r="C83" s="62"/>
      <c r="D83" s="62"/>
      <c r="E83" s="62"/>
      <c r="F83" s="62"/>
      <c r="G83" s="62"/>
    </row>
    <row r="84" spans="1:7" ht="27" customHeight="1" x14ac:dyDescent="0.2">
      <c r="A84" s="38"/>
      <c r="B84" s="62" t="s">
        <v>129</v>
      </c>
      <c r="C84" s="62"/>
      <c r="D84" s="62"/>
      <c r="E84" s="62"/>
      <c r="F84" s="62"/>
      <c r="G84" s="9">
        <f>SUM(G72,G73)/2</f>
        <v>1</v>
      </c>
    </row>
    <row r="85" spans="1:7" ht="152.25" customHeight="1" x14ac:dyDescent="0.25">
      <c r="A85" s="64" t="s">
        <v>128</v>
      </c>
      <c r="B85" s="64"/>
      <c r="C85" s="64"/>
      <c r="D85" s="64"/>
      <c r="E85" s="64"/>
      <c r="F85" s="64"/>
      <c r="G85" s="64"/>
    </row>
    <row r="86" spans="1:7" ht="19.5" customHeight="1" x14ac:dyDescent="0.2">
      <c r="A86" s="38"/>
      <c r="B86" s="16" t="s">
        <v>56</v>
      </c>
      <c r="C86" s="35" t="s">
        <v>55</v>
      </c>
      <c r="D86" s="27">
        <v>1652.8</v>
      </c>
      <c r="E86" s="27">
        <v>1652.8</v>
      </c>
      <c r="F86" s="8">
        <f>E86-D86</f>
        <v>0</v>
      </c>
      <c r="G86" s="9">
        <f>IF(D86=0,0,D86/E86)</f>
        <v>1</v>
      </c>
    </row>
    <row r="87" spans="1:7" ht="15.75" x14ac:dyDescent="0.2">
      <c r="A87" s="62"/>
      <c r="B87" s="62"/>
      <c r="C87" s="62"/>
      <c r="D87" s="62"/>
      <c r="E87" s="62"/>
      <c r="F87" s="62"/>
      <c r="G87" s="62"/>
    </row>
    <row r="88" spans="1:7" ht="15.75" customHeight="1" x14ac:dyDescent="0.2">
      <c r="A88" s="62" t="s">
        <v>143</v>
      </c>
      <c r="B88" s="62"/>
      <c r="C88" s="62"/>
      <c r="D88" s="62"/>
      <c r="E88" s="62"/>
      <c r="F88" s="62"/>
      <c r="G88" s="62"/>
    </row>
    <row r="89" spans="1:7" ht="15.75" x14ac:dyDescent="0.2">
      <c r="A89" s="62"/>
      <c r="B89" s="62"/>
      <c r="C89" s="62"/>
      <c r="D89" s="62"/>
      <c r="E89" s="62"/>
      <c r="F89" s="62"/>
      <c r="G89" s="62"/>
    </row>
    <row r="90" spans="1:7" ht="12.75" customHeight="1" x14ac:dyDescent="0.2">
      <c r="A90" s="62" t="s">
        <v>37</v>
      </c>
      <c r="B90" s="62"/>
      <c r="C90" s="62"/>
      <c r="D90" s="62"/>
      <c r="E90" s="62"/>
      <c r="F90" s="62"/>
      <c r="G90" s="62"/>
    </row>
    <row r="91" spans="1:7" ht="32.25" customHeight="1" x14ac:dyDescent="0.2">
      <c r="A91" s="62"/>
      <c r="B91" s="62"/>
      <c r="C91" s="62"/>
      <c r="D91" s="62"/>
      <c r="E91" s="62"/>
      <c r="F91" s="62"/>
      <c r="G91" s="62"/>
    </row>
    <row r="92" spans="1:7" ht="12.75" customHeight="1" x14ac:dyDescent="0.2">
      <c r="A92" s="62" t="s">
        <v>38</v>
      </c>
      <c r="B92" s="62"/>
      <c r="C92" s="62"/>
      <c r="D92" s="62"/>
      <c r="E92" s="62"/>
      <c r="F92" s="62"/>
      <c r="G92" s="62"/>
    </row>
    <row r="93" spans="1:7" ht="12.75" customHeight="1" x14ac:dyDescent="0.2">
      <c r="A93" s="62"/>
      <c r="B93" s="62"/>
      <c r="C93" s="62"/>
      <c r="D93" s="62"/>
      <c r="E93" s="62"/>
      <c r="F93" s="62"/>
      <c r="G93" s="62"/>
    </row>
    <row r="94" spans="1:7" ht="15.75" customHeight="1" x14ac:dyDescent="0.2">
      <c r="A94" s="57" t="s">
        <v>39</v>
      </c>
      <c r="B94" s="67" t="s">
        <v>40</v>
      </c>
      <c r="C94" s="41" t="s">
        <v>20</v>
      </c>
      <c r="D94" s="63">
        <v>1</v>
      </c>
      <c r="E94" s="63">
        <v>1</v>
      </c>
      <c r="F94" s="61">
        <f>E94-D94</f>
        <v>0</v>
      </c>
      <c r="G94" s="65">
        <f>IF(AND(D94=0,E94&gt;0),1,E94/D94)</f>
        <v>1</v>
      </c>
    </row>
    <row r="95" spans="1:7" ht="15.75" x14ac:dyDescent="0.2">
      <c r="A95" s="57"/>
      <c r="B95" s="67"/>
      <c r="C95" s="41" t="s">
        <v>41</v>
      </c>
      <c r="D95" s="63"/>
      <c r="E95" s="63"/>
      <c r="F95" s="61"/>
      <c r="G95" s="65"/>
    </row>
    <row r="96" spans="1:7" ht="63" x14ac:dyDescent="0.2">
      <c r="A96" s="3"/>
      <c r="B96" s="4" t="s">
        <v>91</v>
      </c>
      <c r="C96" s="37" t="s">
        <v>98</v>
      </c>
      <c r="D96" s="7">
        <v>1</v>
      </c>
      <c r="E96" s="7">
        <v>1</v>
      </c>
      <c r="F96" s="8">
        <f>E96-D96</f>
        <v>0</v>
      </c>
      <c r="G96" s="9">
        <f>IF(D96=0,0,E96/D96)</f>
        <v>1</v>
      </c>
    </row>
    <row r="97" spans="1:7" ht="15.75" x14ac:dyDescent="0.2">
      <c r="A97" s="66"/>
      <c r="B97" s="66"/>
      <c r="C97" s="66"/>
      <c r="D97" s="66"/>
      <c r="E97" s="66"/>
      <c r="F97" s="66"/>
      <c r="G97" s="66"/>
    </row>
    <row r="98" spans="1:7" ht="15.75" customHeight="1" x14ac:dyDescent="0.2">
      <c r="A98" s="66" t="s">
        <v>101</v>
      </c>
      <c r="B98" s="66"/>
      <c r="C98" s="66"/>
      <c r="D98" s="66"/>
      <c r="E98" s="66"/>
      <c r="F98" s="66"/>
      <c r="G98" s="66"/>
    </row>
    <row r="99" spans="1:7" ht="15.75" x14ac:dyDescent="0.2">
      <c r="A99" s="66"/>
      <c r="B99" s="66"/>
      <c r="C99" s="66"/>
      <c r="D99" s="66"/>
      <c r="E99" s="66"/>
      <c r="F99" s="66"/>
      <c r="G99" s="66"/>
    </row>
    <row r="100" spans="1:7" ht="15.75" x14ac:dyDescent="0.2">
      <c r="A100" s="39" t="s">
        <v>42</v>
      </c>
      <c r="B100" s="40" t="s">
        <v>5</v>
      </c>
      <c r="C100" s="41" t="s">
        <v>43</v>
      </c>
      <c r="D100" s="23">
        <v>1.2</v>
      </c>
      <c r="E100" s="23">
        <v>1.2</v>
      </c>
      <c r="F100" s="24">
        <f>E100-D100</f>
        <v>0</v>
      </c>
      <c r="G100" s="15">
        <f>IF(E100=1,1,E100/D100)</f>
        <v>1</v>
      </c>
    </row>
    <row r="101" spans="1:7" ht="47.25" x14ac:dyDescent="0.2">
      <c r="A101" s="39" t="s">
        <v>44</v>
      </c>
      <c r="B101" s="40" t="s">
        <v>2</v>
      </c>
      <c r="C101" s="41" t="s">
        <v>16</v>
      </c>
      <c r="D101" s="23">
        <v>0</v>
      </c>
      <c r="E101" s="23">
        <v>0</v>
      </c>
      <c r="F101" s="24">
        <f>E101-D101</f>
        <v>0</v>
      </c>
      <c r="G101" s="15">
        <f>IF(E101=0,1,E101/D101)</f>
        <v>1</v>
      </c>
    </row>
    <row r="102" spans="1:7" ht="31.5" x14ac:dyDescent="0.2">
      <c r="A102" s="39" t="s">
        <v>45</v>
      </c>
      <c r="B102" s="40" t="s">
        <v>3</v>
      </c>
      <c r="C102" s="22" t="s">
        <v>16</v>
      </c>
      <c r="D102" s="34" t="s">
        <v>135</v>
      </c>
      <c r="E102" s="23">
        <v>0.8</v>
      </c>
      <c r="F102" s="24">
        <v>9.1999999999999993</v>
      </c>
      <c r="G102" s="15">
        <f>IF(OR(E102=0,E102&gt;0),1,D102/E102)</f>
        <v>1</v>
      </c>
    </row>
    <row r="103" spans="1:7" ht="78.75" x14ac:dyDescent="0.2">
      <c r="A103" s="3"/>
      <c r="B103" s="4" t="s">
        <v>92</v>
      </c>
      <c r="C103" s="37" t="s">
        <v>98</v>
      </c>
      <c r="D103" s="7">
        <v>1</v>
      </c>
      <c r="E103" s="7">
        <v>1</v>
      </c>
      <c r="F103" s="8">
        <f>E103-D103</f>
        <v>0</v>
      </c>
      <c r="G103" s="9">
        <f>IF(D103=0,0,E103/D103)</f>
        <v>1</v>
      </c>
    </row>
    <row r="104" spans="1:7" ht="47.25" x14ac:dyDescent="0.2">
      <c r="A104" s="3"/>
      <c r="B104" s="4" t="s">
        <v>93</v>
      </c>
      <c r="C104" s="37" t="s">
        <v>98</v>
      </c>
      <c r="D104" s="7">
        <v>1</v>
      </c>
      <c r="E104" s="7">
        <v>1</v>
      </c>
      <c r="F104" s="8">
        <f>E104-D104</f>
        <v>0</v>
      </c>
      <c r="G104" s="9">
        <f>IF(D104=0,0,E104/D104)</f>
        <v>1</v>
      </c>
    </row>
    <row r="105" spans="1:7" ht="15.75" x14ac:dyDescent="0.2">
      <c r="A105" s="66"/>
      <c r="B105" s="66"/>
      <c r="C105" s="66"/>
      <c r="D105" s="66"/>
      <c r="E105" s="66"/>
      <c r="F105" s="66"/>
      <c r="G105" s="66"/>
    </row>
    <row r="106" spans="1:7" ht="15.75" customHeight="1" x14ac:dyDescent="0.2">
      <c r="A106" s="66" t="s">
        <v>46</v>
      </c>
      <c r="B106" s="66"/>
      <c r="C106" s="66"/>
      <c r="D106" s="66"/>
      <c r="E106" s="66"/>
      <c r="F106" s="66"/>
      <c r="G106" s="66"/>
    </row>
    <row r="107" spans="1:7" ht="15.75" x14ac:dyDescent="0.2">
      <c r="A107" s="62"/>
      <c r="B107" s="62"/>
      <c r="C107" s="62"/>
      <c r="D107" s="62"/>
      <c r="E107" s="62"/>
      <c r="F107" s="62"/>
      <c r="G107" s="62"/>
    </row>
    <row r="108" spans="1:7" ht="78.75" x14ac:dyDescent="0.2">
      <c r="A108" s="39" t="s">
        <v>47</v>
      </c>
      <c r="B108" s="43" t="s">
        <v>9</v>
      </c>
      <c r="C108" s="22" t="s">
        <v>16</v>
      </c>
      <c r="D108" s="23">
        <v>14.3</v>
      </c>
      <c r="E108" s="23">
        <v>14.6</v>
      </c>
      <c r="F108" s="24">
        <f>E108-D108</f>
        <v>0.29999999999999893</v>
      </c>
      <c r="G108" s="15">
        <f>IF(E108=0,1,E108/D108)</f>
        <v>1.0209790209790208</v>
      </c>
    </row>
    <row r="109" spans="1:7" ht="63" x14ac:dyDescent="0.2">
      <c r="A109" s="3"/>
      <c r="B109" s="4" t="s">
        <v>94</v>
      </c>
      <c r="C109" s="37" t="s">
        <v>98</v>
      </c>
      <c r="D109" s="7">
        <v>1</v>
      </c>
      <c r="E109" s="7">
        <v>1</v>
      </c>
      <c r="F109" s="8">
        <f>E109-D109</f>
        <v>0</v>
      </c>
      <c r="G109" s="9">
        <f>IF(D109=0,0,E109/D109)</f>
        <v>1</v>
      </c>
    </row>
    <row r="110" spans="1:7" ht="15.75" x14ac:dyDescent="0.2">
      <c r="A110" s="62"/>
      <c r="B110" s="62"/>
      <c r="C110" s="62"/>
      <c r="D110" s="62"/>
      <c r="E110" s="62"/>
      <c r="F110" s="62"/>
      <c r="G110" s="62"/>
    </row>
    <row r="111" spans="1:7" ht="15.75" customHeight="1" x14ac:dyDescent="0.2">
      <c r="A111" s="38"/>
      <c r="B111" s="62" t="s">
        <v>110</v>
      </c>
      <c r="C111" s="62"/>
      <c r="D111" s="62"/>
      <c r="E111" s="62"/>
      <c r="F111" s="62"/>
      <c r="G111" s="9">
        <f>SUM(G94,G100,G101,G102,G108)/5/E117*D117*100</f>
        <v>106.10303470104503</v>
      </c>
    </row>
    <row r="112" spans="1:7" ht="229.5" customHeight="1" x14ac:dyDescent="0.25">
      <c r="A112" s="64" t="s">
        <v>125</v>
      </c>
      <c r="B112" s="64"/>
      <c r="C112" s="64"/>
      <c r="D112" s="64"/>
      <c r="E112" s="64"/>
      <c r="F112" s="64"/>
      <c r="G112" s="64"/>
    </row>
    <row r="113" spans="1:7" ht="15.75" customHeight="1" x14ac:dyDescent="0.2">
      <c r="A113" s="38"/>
      <c r="B113" s="62" t="s">
        <v>104</v>
      </c>
      <c r="C113" s="62"/>
      <c r="D113" s="62"/>
      <c r="E113" s="62"/>
      <c r="F113" s="62"/>
      <c r="G113" s="9">
        <f>SUM(E96,E103,E104,E109)/SUM(D96,D103,D104,D109)</f>
        <v>1</v>
      </c>
    </row>
    <row r="114" spans="1:7" ht="15.75" x14ac:dyDescent="0.2">
      <c r="A114" s="62"/>
      <c r="B114" s="62"/>
      <c r="C114" s="62"/>
      <c r="D114" s="62"/>
      <c r="E114" s="62"/>
      <c r="F114" s="62"/>
      <c r="G114" s="62"/>
    </row>
    <row r="115" spans="1:7" ht="15.75" customHeight="1" x14ac:dyDescent="0.2">
      <c r="A115" s="38"/>
      <c r="B115" s="62" t="s">
        <v>130</v>
      </c>
      <c r="C115" s="62"/>
      <c r="D115" s="62"/>
      <c r="E115" s="62"/>
      <c r="F115" s="62"/>
      <c r="G115" s="9">
        <f>SUM(G94,G100,G101,G102,G108)/5</f>
        <v>1.0041958041958041</v>
      </c>
    </row>
    <row r="116" spans="1:7" ht="156" customHeight="1" x14ac:dyDescent="0.25">
      <c r="A116" s="64" t="s">
        <v>126</v>
      </c>
      <c r="B116" s="64"/>
      <c r="C116" s="64"/>
      <c r="D116" s="64"/>
      <c r="E116" s="64"/>
      <c r="F116" s="64"/>
      <c r="G116" s="64"/>
    </row>
    <row r="117" spans="1:7" ht="15.75" x14ac:dyDescent="0.2">
      <c r="A117" s="38"/>
      <c r="B117" s="28" t="s">
        <v>118</v>
      </c>
      <c r="C117" s="35" t="s">
        <v>55</v>
      </c>
      <c r="D117" s="27">
        <v>39300.35</v>
      </c>
      <c r="E117" s="25">
        <v>37195.21</v>
      </c>
      <c r="F117" s="8">
        <f>D117-E117</f>
        <v>2105.1399999999994</v>
      </c>
      <c r="G117" s="9">
        <f>IF(D117=0,0,E117/D117)</f>
        <v>0.94643457373789297</v>
      </c>
    </row>
    <row r="118" spans="1:7" ht="15.75" x14ac:dyDescent="0.2">
      <c r="A118" s="62"/>
      <c r="B118" s="62"/>
      <c r="C118" s="62"/>
      <c r="D118" s="62"/>
      <c r="E118" s="62"/>
      <c r="F118" s="62"/>
      <c r="G118" s="62"/>
    </row>
    <row r="119" spans="1:7" ht="30" customHeight="1" x14ac:dyDescent="0.2">
      <c r="A119" s="62" t="s">
        <v>144</v>
      </c>
      <c r="B119" s="62"/>
      <c r="C119" s="62"/>
      <c r="D119" s="62"/>
      <c r="E119" s="62"/>
      <c r="F119" s="62"/>
      <c r="G119" s="62"/>
    </row>
    <row r="120" spans="1:7" ht="15.75" x14ac:dyDescent="0.2">
      <c r="A120" s="62"/>
      <c r="B120" s="62"/>
      <c r="C120" s="62"/>
      <c r="D120" s="62"/>
      <c r="E120" s="62"/>
      <c r="F120" s="62"/>
      <c r="G120" s="62"/>
    </row>
    <row r="121" spans="1:7" ht="12.75" customHeight="1" x14ac:dyDescent="0.2">
      <c r="A121" s="62" t="s">
        <v>48</v>
      </c>
      <c r="B121" s="62"/>
      <c r="C121" s="62"/>
      <c r="D121" s="62"/>
      <c r="E121" s="62"/>
      <c r="F121" s="62"/>
      <c r="G121" s="62"/>
    </row>
    <row r="122" spans="1:7" ht="12.75" customHeight="1" x14ac:dyDescent="0.2">
      <c r="A122" s="62"/>
      <c r="B122" s="62"/>
      <c r="C122" s="62"/>
      <c r="D122" s="62"/>
      <c r="E122" s="62"/>
      <c r="F122" s="62"/>
      <c r="G122" s="62"/>
    </row>
    <row r="123" spans="1:7" ht="12.75" customHeight="1" x14ac:dyDescent="0.2">
      <c r="A123" s="62" t="s">
        <v>49</v>
      </c>
      <c r="B123" s="62"/>
      <c r="C123" s="62"/>
      <c r="D123" s="62"/>
      <c r="E123" s="62"/>
      <c r="F123" s="62"/>
      <c r="G123" s="62"/>
    </row>
    <row r="124" spans="1:7" ht="12.75" customHeight="1" x14ac:dyDescent="0.2">
      <c r="A124" s="62"/>
      <c r="B124" s="62"/>
      <c r="C124" s="62"/>
      <c r="D124" s="62"/>
      <c r="E124" s="62"/>
      <c r="F124" s="62"/>
      <c r="G124" s="62"/>
    </row>
    <row r="125" spans="1:7" ht="31.5" x14ac:dyDescent="0.2">
      <c r="A125" s="39" t="s">
        <v>50</v>
      </c>
      <c r="B125" s="43" t="s">
        <v>51</v>
      </c>
      <c r="C125" s="41" t="s">
        <v>16</v>
      </c>
      <c r="D125" s="46">
        <v>4.3</v>
      </c>
      <c r="E125" s="46">
        <v>4.3</v>
      </c>
      <c r="F125" s="42">
        <f>E125-D125</f>
        <v>0</v>
      </c>
      <c r="G125" s="15">
        <f>IF(AND(D125=0,E125&gt;0),1,E125/D125)</f>
        <v>1</v>
      </c>
    </row>
    <row r="126" spans="1:7" ht="47.25" x14ac:dyDescent="0.2">
      <c r="A126" s="39" t="s">
        <v>52</v>
      </c>
      <c r="B126" s="43" t="s">
        <v>138</v>
      </c>
      <c r="C126" s="41" t="s">
        <v>53</v>
      </c>
      <c r="D126" s="46">
        <v>1</v>
      </c>
      <c r="E126" s="46">
        <v>1</v>
      </c>
      <c r="F126" s="24">
        <f>E126-D126</f>
        <v>0</v>
      </c>
      <c r="G126" s="15">
        <f>IF(E126=0,1,E126/D126)</f>
        <v>1</v>
      </c>
    </row>
    <row r="127" spans="1:7" ht="78.75" x14ac:dyDescent="0.2">
      <c r="A127" s="3"/>
      <c r="B127" s="6" t="s">
        <v>95</v>
      </c>
      <c r="C127" s="37" t="s">
        <v>98</v>
      </c>
      <c r="D127" s="8">
        <v>1</v>
      </c>
      <c r="E127" s="8">
        <v>1</v>
      </c>
      <c r="F127" s="8">
        <f>E127-D127</f>
        <v>0</v>
      </c>
      <c r="G127" s="9">
        <f>IF(D127=0,0,E127/D127)</f>
        <v>1</v>
      </c>
    </row>
    <row r="128" spans="1:7" ht="31.5" x14ac:dyDescent="0.2">
      <c r="A128" s="3"/>
      <c r="B128" s="6" t="s">
        <v>96</v>
      </c>
      <c r="C128" s="37" t="s">
        <v>98</v>
      </c>
      <c r="D128" s="8">
        <v>1</v>
      </c>
      <c r="E128" s="8">
        <v>1</v>
      </c>
      <c r="F128" s="8">
        <f>E128-D128</f>
        <v>0</v>
      </c>
      <c r="G128" s="9">
        <f t="shared" ref="G128:G129" si="6">IF(D128=0,0,E128/D128)</f>
        <v>1</v>
      </c>
    </row>
    <row r="129" spans="1:7" ht="47.25" x14ac:dyDescent="0.2">
      <c r="A129" s="3"/>
      <c r="B129" s="6" t="s">
        <v>97</v>
      </c>
      <c r="C129" s="37" t="s">
        <v>98</v>
      </c>
      <c r="D129" s="8">
        <v>1</v>
      </c>
      <c r="E129" s="8">
        <v>1</v>
      </c>
      <c r="F129" s="8">
        <f>E129-D129</f>
        <v>0</v>
      </c>
      <c r="G129" s="9">
        <f t="shared" si="6"/>
        <v>1</v>
      </c>
    </row>
    <row r="130" spans="1:7" ht="15.75" x14ac:dyDescent="0.2">
      <c r="A130" s="62"/>
      <c r="B130" s="62"/>
      <c r="C130" s="62"/>
      <c r="D130" s="62"/>
      <c r="E130" s="62"/>
      <c r="F130" s="62"/>
      <c r="G130" s="62"/>
    </row>
    <row r="131" spans="1:7" ht="15.75" customHeight="1" x14ac:dyDescent="0.2">
      <c r="A131" s="38"/>
      <c r="B131" s="62" t="s">
        <v>109</v>
      </c>
      <c r="C131" s="62"/>
      <c r="D131" s="62"/>
      <c r="E131" s="62"/>
      <c r="F131" s="62"/>
      <c r="G131" s="9">
        <f>G135*100</f>
        <v>100</v>
      </c>
    </row>
    <row r="132" spans="1:7" ht="174.75" customHeight="1" x14ac:dyDescent="0.25">
      <c r="A132" s="64" t="s">
        <v>123</v>
      </c>
      <c r="B132" s="64"/>
      <c r="C132" s="64"/>
      <c r="D132" s="64"/>
      <c r="E132" s="64"/>
      <c r="F132" s="64"/>
      <c r="G132" s="64"/>
    </row>
    <row r="133" spans="1:7" ht="15.75" customHeight="1" x14ac:dyDescent="0.2">
      <c r="A133" s="38"/>
      <c r="B133" s="62" t="s">
        <v>105</v>
      </c>
      <c r="C133" s="62"/>
      <c r="D133" s="62"/>
      <c r="E133" s="62"/>
      <c r="F133" s="62"/>
      <c r="G133" s="9">
        <f>SUM(E127,E128,E129)/SUM(D127,D128,D129)</f>
        <v>1</v>
      </c>
    </row>
    <row r="134" spans="1:7" ht="15.75" x14ac:dyDescent="0.2">
      <c r="A134" s="62"/>
      <c r="B134" s="62"/>
      <c r="C134" s="62"/>
      <c r="D134" s="62"/>
      <c r="E134" s="62"/>
      <c r="F134" s="62"/>
      <c r="G134" s="62"/>
    </row>
    <row r="135" spans="1:7" ht="15.75" customHeight="1" x14ac:dyDescent="0.2">
      <c r="A135" s="38"/>
      <c r="B135" s="62" t="s">
        <v>131</v>
      </c>
      <c r="C135" s="62"/>
      <c r="D135" s="62"/>
      <c r="E135" s="62"/>
      <c r="F135" s="62"/>
      <c r="G135" s="9">
        <f>SUM(G125,G126)/2</f>
        <v>1</v>
      </c>
    </row>
    <row r="136" spans="1:7" ht="157.5" customHeight="1" x14ac:dyDescent="0.25">
      <c r="A136" s="64" t="s">
        <v>124</v>
      </c>
      <c r="B136" s="64"/>
      <c r="C136" s="64"/>
      <c r="D136" s="64"/>
      <c r="E136" s="64"/>
      <c r="F136" s="64"/>
      <c r="G136" s="64"/>
    </row>
    <row r="137" spans="1:7" ht="15.75" x14ac:dyDescent="0.2">
      <c r="A137" s="62"/>
      <c r="B137" s="62"/>
      <c r="C137" s="62"/>
      <c r="D137" s="62"/>
      <c r="E137" s="62"/>
      <c r="F137" s="62"/>
      <c r="G137" s="62"/>
    </row>
    <row r="138" spans="1:7" ht="15.75" customHeight="1" x14ac:dyDescent="0.2">
      <c r="A138" s="38"/>
      <c r="B138" s="68" t="s">
        <v>108</v>
      </c>
      <c r="C138" s="68"/>
      <c r="D138" s="68"/>
      <c r="E138" s="68"/>
      <c r="F138" s="68"/>
      <c r="G138" s="33">
        <f>(SUM(G80*E86/(E144),G111*E117/(E144))+SUM(G59,G131))/((E86+E117)/(E144)+2)</f>
        <v>101.64317844868494</v>
      </c>
    </row>
    <row r="139" spans="1:7" ht="303.75" customHeight="1" x14ac:dyDescent="0.2">
      <c r="A139" s="72" t="s">
        <v>119</v>
      </c>
      <c r="B139" s="72"/>
      <c r="C139" s="72"/>
      <c r="D139" s="72"/>
      <c r="E139" s="72"/>
      <c r="F139" s="72"/>
      <c r="G139" s="72"/>
    </row>
    <row r="140" spans="1:7" ht="15.75" customHeight="1" x14ac:dyDescent="0.2">
      <c r="A140" s="38"/>
      <c r="B140" s="68" t="s">
        <v>120</v>
      </c>
      <c r="C140" s="68"/>
      <c r="D140" s="68"/>
      <c r="E140" s="68"/>
      <c r="F140" s="68"/>
      <c r="G140" s="29">
        <f>SUM(G61,G82,G113,G133)/4</f>
        <v>1</v>
      </c>
    </row>
    <row r="141" spans="1:7" ht="37.5" customHeight="1" x14ac:dyDescent="0.2">
      <c r="A141" s="69" t="s">
        <v>121</v>
      </c>
      <c r="B141" s="69"/>
      <c r="C141" s="69"/>
      <c r="D141" s="69"/>
      <c r="E141" s="69"/>
      <c r="F141" s="69"/>
      <c r="G141" s="69"/>
    </row>
    <row r="142" spans="1:7" ht="15.75" customHeight="1" x14ac:dyDescent="0.2">
      <c r="A142" s="38"/>
      <c r="B142" s="68" t="s">
        <v>106</v>
      </c>
      <c r="C142" s="68"/>
      <c r="D142" s="68"/>
      <c r="E142" s="68"/>
      <c r="F142" s="68"/>
      <c r="G142" s="29">
        <f>SUM(G63,G84,G115,G135)/4</f>
        <v>1.0017042590437086</v>
      </c>
    </row>
    <row r="143" spans="1:7" ht="192" customHeight="1" x14ac:dyDescent="0.25">
      <c r="A143" s="64" t="s">
        <v>122</v>
      </c>
      <c r="B143" s="64"/>
      <c r="C143" s="64"/>
      <c r="D143" s="64"/>
      <c r="E143" s="64"/>
      <c r="F143" s="64"/>
      <c r="G143" s="64"/>
    </row>
    <row r="144" spans="1:7" ht="15.75" x14ac:dyDescent="0.2">
      <c r="A144" s="38"/>
      <c r="B144" s="30" t="s">
        <v>57</v>
      </c>
      <c r="C144" s="36" t="s">
        <v>55</v>
      </c>
      <c r="D144" s="31">
        <v>56313.31</v>
      </c>
      <c r="E144" s="31">
        <v>53953.98</v>
      </c>
      <c r="F144" s="32">
        <f>D144-E144</f>
        <v>2359.3299999999945</v>
      </c>
      <c r="G144" s="29">
        <f>IF(D144=0,0,E144/D144)</f>
        <v>0.95810351051998199</v>
      </c>
    </row>
    <row r="145" spans="1:7" ht="15.75" x14ac:dyDescent="0.2">
      <c r="A145" s="62"/>
      <c r="B145" s="62"/>
      <c r="C145" s="62"/>
      <c r="D145" s="62"/>
      <c r="E145" s="62"/>
      <c r="F145" s="62"/>
      <c r="G145" s="62"/>
    </row>
    <row r="146" spans="1:7" ht="56.25" customHeight="1" x14ac:dyDescent="0.2">
      <c r="A146" s="38"/>
      <c r="B146" s="69" t="s">
        <v>113</v>
      </c>
      <c r="C146" s="69"/>
      <c r="D146" s="69"/>
      <c r="E146" s="69"/>
      <c r="F146" s="69"/>
      <c r="G146" s="29">
        <f>SUM(G13,G21,G30,G35:G37,G46,G72:G73,G94,G100:G102,G108,G125:G126)/16*0.5*100+(G144*0.2*100)+(G61+G82+G113+G133)/4*0.3*100</f>
        <v>99.284969100500362</v>
      </c>
    </row>
    <row r="147" spans="1:7" ht="15.75" x14ac:dyDescent="0.2">
      <c r="A147" s="17"/>
      <c r="B147" s="18" t="s">
        <v>58</v>
      </c>
      <c r="C147" s="12"/>
      <c r="D147" s="12"/>
      <c r="E147" s="12"/>
      <c r="F147" s="12"/>
      <c r="G147" s="12"/>
    </row>
    <row r="148" spans="1:7" ht="41.25" customHeight="1" x14ac:dyDescent="0.2">
      <c r="A148" s="17"/>
      <c r="B148" s="70" t="s">
        <v>145</v>
      </c>
      <c r="C148" s="70"/>
      <c r="D148" s="70"/>
      <c r="E148" s="70"/>
      <c r="F148" s="70"/>
      <c r="G148" s="70"/>
    </row>
    <row r="149" spans="1:7" ht="54" customHeight="1" x14ac:dyDescent="0.2">
      <c r="B149" s="71" t="s">
        <v>59</v>
      </c>
      <c r="C149" s="71"/>
      <c r="D149" s="71"/>
      <c r="E149" s="71"/>
      <c r="F149" s="71"/>
      <c r="G149" s="71"/>
    </row>
    <row r="150" spans="1:7" ht="48.75" customHeight="1" x14ac:dyDescent="0.25">
      <c r="B150" s="20" t="s">
        <v>60</v>
      </c>
      <c r="C150" s="1"/>
      <c r="D150" s="1"/>
      <c r="E150" s="21" t="s">
        <v>61</v>
      </c>
      <c r="F150" s="1"/>
      <c r="G150" s="1"/>
    </row>
  </sheetData>
  <mergeCells count="101">
    <mergeCell ref="B142:F142"/>
    <mergeCell ref="A143:G143"/>
    <mergeCell ref="A145:G145"/>
    <mergeCell ref="B146:F146"/>
    <mergeCell ref="B148:G148"/>
    <mergeCell ref="B149:G149"/>
    <mergeCell ref="A136:G136"/>
    <mergeCell ref="A137:G137"/>
    <mergeCell ref="B138:F138"/>
    <mergeCell ref="A139:G139"/>
    <mergeCell ref="B140:F140"/>
    <mergeCell ref="A141:G141"/>
    <mergeCell ref="A130:G130"/>
    <mergeCell ref="B131:F131"/>
    <mergeCell ref="A132:G132"/>
    <mergeCell ref="B133:F133"/>
    <mergeCell ref="A134:G134"/>
    <mergeCell ref="B135:F135"/>
    <mergeCell ref="A116:G116"/>
    <mergeCell ref="A118:G118"/>
    <mergeCell ref="A119:G119"/>
    <mergeCell ref="A120:G120"/>
    <mergeCell ref="A121:G122"/>
    <mergeCell ref="A123:G124"/>
    <mergeCell ref="A110:G110"/>
    <mergeCell ref="B111:F111"/>
    <mergeCell ref="A112:G112"/>
    <mergeCell ref="B113:F113"/>
    <mergeCell ref="A114:G114"/>
    <mergeCell ref="B115:F115"/>
    <mergeCell ref="A97:G97"/>
    <mergeCell ref="A98:G98"/>
    <mergeCell ref="A99:G99"/>
    <mergeCell ref="A105:G105"/>
    <mergeCell ref="A106:G106"/>
    <mergeCell ref="A107:G107"/>
    <mergeCell ref="A90:G91"/>
    <mergeCell ref="A92:G93"/>
    <mergeCell ref="A94:A95"/>
    <mergeCell ref="B94:B95"/>
    <mergeCell ref="D94:D95"/>
    <mergeCell ref="E94:E95"/>
    <mergeCell ref="F94:F95"/>
    <mergeCell ref="G94:G95"/>
    <mergeCell ref="A83:G83"/>
    <mergeCell ref="B84:F84"/>
    <mergeCell ref="A85:G85"/>
    <mergeCell ref="A87:G87"/>
    <mergeCell ref="A88:G88"/>
    <mergeCell ref="A89:G89"/>
    <mergeCell ref="A68:G69"/>
    <mergeCell ref="A70:G71"/>
    <mergeCell ref="A79:G79"/>
    <mergeCell ref="B80:F80"/>
    <mergeCell ref="A81:G81"/>
    <mergeCell ref="B82:F82"/>
    <mergeCell ref="A62:G62"/>
    <mergeCell ref="B63:F63"/>
    <mergeCell ref="A64:G64"/>
    <mergeCell ref="A65:G65"/>
    <mergeCell ref="A66:G66"/>
    <mergeCell ref="A67:G67"/>
    <mergeCell ref="A45:G45"/>
    <mergeCell ref="A58:G58"/>
    <mergeCell ref="B59:F59"/>
    <mergeCell ref="A60:G60"/>
    <mergeCell ref="B61:F61"/>
    <mergeCell ref="G21:G22"/>
    <mergeCell ref="A27:G27"/>
    <mergeCell ref="A28:G28"/>
    <mergeCell ref="A29:G29"/>
    <mergeCell ref="A32:G32"/>
    <mergeCell ref="A33:G34"/>
    <mergeCell ref="A18:F18"/>
    <mergeCell ref="A19:G19"/>
    <mergeCell ref="A20:G20"/>
    <mergeCell ref="A21:A22"/>
    <mergeCell ref="B21:B22"/>
    <mergeCell ref="D21:D22"/>
    <mergeCell ref="E21:E22"/>
    <mergeCell ref="F21:F22"/>
    <mergeCell ref="A44:G44"/>
    <mergeCell ref="A9:G9"/>
    <mergeCell ref="A10:G11"/>
    <mergeCell ref="A12:G12"/>
    <mergeCell ref="A13:A14"/>
    <mergeCell ref="B13:B14"/>
    <mergeCell ref="C13:C14"/>
    <mergeCell ref="D13:D14"/>
    <mergeCell ref="E13:E14"/>
    <mergeCell ref="F13:F14"/>
    <mergeCell ref="G13:G14"/>
    <mergeCell ref="A1:G1"/>
    <mergeCell ref="A2:G2"/>
    <mergeCell ref="A3:G3"/>
    <mergeCell ref="A4:G4"/>
    <mergeCell ref="D5:E5"/>
    <mergeCell ref="F5:F6"/>
    <mergeCell ref="G5:G6"/>
    <mergeCell ref="A7:G7"/>
    <mergeCell ref="A8:G8"/>
  </mergeCells>
  <pageMargins left="0.7" right="0.7" top="0.75" bottom="0.75" header="0.3" footer="0.3"/>
  <pageSetup paperSize="9" scale="6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Виктория</cp:lastModifiedBy>
  <cp:lastPrinted>2024-03-07T07:24:22Z</cp:lastPrinted>
  <dcterms:created xsi:type="dcterms:W3CDTF">1996-10-08T23:32:33Z</dcterms:created>
  <dcterms:modified xsi:type="dcterms:W3CDTF">2024-03-07T07:24:41Z</dcterms:modified>
</cp:coreProperties>
</file>