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90" windowWidth="15510" windowHeight="9495" activeTab="2"/>
  </bookViews>
  <sheets>
    <sheet name="3" sheetId="1" r:id="rId1"/>
    <sheet name="4" sheetId="2" r:id="rId2"/>
    <sheet name="5" sheetId="7" r:id="rId3"/>
  </sheets>
  <externalReferences>
    <externalReference r:id="rId4"/>
  </externalReferences>
  <definedNames>
    <definedName name="_xlnm._FilterDatabase" localSheetId="0" hidden="1">'3'!$A$7:$G$12</definedName>
    <definedName name="Items">#REF!</definedName>
    <definedName name="КВСР">[1]список!$D$2:$D$17</definedName>
    <definedName name="НаименДолжн">'[1]Штатное расписание'!$B$8:$B$307</definedName>
    <definedName name="_xlnm.Print_Area" localSheetId="0">'3'!$A$1:$I$311</definedName>
    <definedName name="_xlnm.Print_Area" localSheetId="1">'4'!$A$1:$F$133</definedName>
    <definedName name="_xlnm.Print_Area" localSheetId="2">'5'!$A$1:$G$226</definedName>
    <definedName name="Организация">OFFSET([1]список!$E$1,MATCH('[1]Данные по учрежд'!$B$2,[1]список!$E$1:$E$65536,0)-1,1,COUNTIF([1]список!$E$1:$E$65536,'[1]Данные по учрежд'!$B$2),1)</definedName>
    <definedName name="СубКОСГУ">[1]список!$B$1:$B$17</definedName>
    <definedName name="ТипСредств">[1]список!$C$2:$C$8</definedName>
    <definedName name="ЭКР">[1]список!$A$2:$A$21</definedName>
  </definedNames>
  <calcPr calcId="144525"/>
</workbook>
</file>

<file path=xl/calcChain.xml><?xml version="1.0" encoding="utf-8"?>
<calcChain xmlns="http://schemas.openxmlformats.org/spreadsheetml/2006/main">
  <c r="F103" i="7" l="1"/>
  <c r="G150" i="7" l="1"/>
  <c r="F150" i="7"/>
  <c r="G149" i="7"/>
  <c r="F149" i="7"/>
  <c r="G148" i="7"/>
  <c r="F148" i="7"/>
  <c r="G146" i="7"/>
  <c r="F146" i="7"/>
  <c r="G145" i="7"/>
  <c r="F145" i="7"/>
  <c r="G144" i="7"/>
  <c r="F144" i="7"/>
  <c r="G143" i="7"/>
  <c r="F143" i="7"/>
  <c r="G142" i="7"/>
  <c r="F142" i="7"/>
  <c r="G141" i="7"/>
  <c r="F141" i="7"/>
  <c r="G140" i="7"/>
  <c r="F140" i="7"/>
  <c r="G139" i="7"/>
  <c r="F139" i="7"/>
  <c r="F138" i="7"/>
  <c r="F137" i="7" s="1"/>
  <c r="F136" i="7"/>
  <c r="F135" i="7" s="1"/>
  <c r="F134" i="7"/>
  <c r="F133" i="7" s="1"/>
  <c r="F131" i="7"/>
  <c r="F130" i="7" s="1"/>
  <c r="F129" i="7"/>
  <c r="F128" i="7" s="1"/>
  <c r="G127" i="7"/>
  <c r="F126" i="7"/>
  <c r="F125" i="7" s="1"/>
  <c r="F124" i="7" s="1"/>
  <c r="F123" i="7"/>
  <c r="G122" i="7"/>
  <c r="F122" i="7"/>
  <c r="G121" i="7"/>
  <c r="F121" i="7"/>
  <c r="G120" i="7"/>
  <c r="F120" i="7"/>
  <c r="G119" i="7"/>
  <c r="F119" i="7"/>
  <c r="G118" i="7"/>
  <c r="F118" i="7"/>
  <c r="G117" i="7"/>
  <c r="F117" i="7"/>
  <c r="G116" i="7"/>
  <c r="F116" i="7"/>
  <c r="G115" i="7"/>
  <c r="F115" i="7"/>
  <c r="G114" i="7"/>
  <c r="F114" i="7"/>
  <c r="G113" i="7"/>
  <c r="F113" i="7"/>
  <c r="G112" i="7"/>
  <c r="F112" i="7"/>
  <c r="G111" i="7"/>
  <c r="F111" i="7"/>
  <c r="G110" i="7"/>
  <c r="F110" i="7"/>
  <c r="G109" i="7"/>
  <c r="F109" i="7"/>
  <c r="G108" i="7"/>
  <c r="F108" i="7"/>
  <c r="G107" i="7"/>
  <c r="F107" i="7"/>
  <c r="G106" i="7"/>
  <c r="F106" i="7"/>
  <c r="G105" i="7"/>
  <c r="F105" i="7"/>
  <c r="G104" i="7"/>
  <c r="F104" i="7"/>
  <c r="G103" i="7"/>
  <c r="G102" i="7" s="1"/>
  <c r="G101" i="7" s="1"/>
  <c r="F102" i="7"/>
  <c r="F101" i="7"/>
  <c r="G100" i="7"/>
  <c r="F100" i="7"/>
  <c r="G99" i="7"/>
  <c r="F99" i="7"/>
  <c r="G98" i="7"/>
  <c r="F98" i="7"/>
  <c r="G97" i="7"/>
  <c r="F97" i="7"/>
  <c r="F95" i="7" s="1"/>
  <c r="G96" i="7"/>
  <c r="F96" i="7"/>
  <c r="G95" i="7"/>
  <c r="G94" i="7"/>
  <c r="F94" i="7"/>
  <c r="G93" i="7"/>
  <c r="F93" i="7"/>
  <c r="G92" i="7"/>
  <c r="F92" i="7"/>
  <c r="G91" i="7"/>
  <c r="F91" i="7"/>
  <c r="G90" i="7"/>
  <c r="F90" i="7"/>
  <c r="G89" i="7"/>
  <c r="F89" i="7"/>
  <c r="G88" i="7"/>
  <c r="F88" i="7"/>
  <c r="G87" i="7"/>
  <c r="F87" i="7"/>
  <c r="G86" i="7"/>
  <c r="F86" i="7"/>
  <c r="G82" i="7"/>
  <c r="F82" i="7"/>
  <c r="G81" i="7"/>
  <c r="F81" i="7"/>
  <c r="G80" i="7"/>
  <c r="F80" i="7"/>
  <c r="F79" i="7" s="1"/>
  <c r="F78" i="7" s="1"/>
  <c r="G79" i="7"/>
  <c r="G78" i="7" s="1"/>
  <c r="G77" i="7"/>
  <c r="F77" i="7"/>
  <c r="G76" i="7"/>
  <c r="F76" i="7"/>
  <c r="G75" i="7"/>
  <c r="F75" i="7"/>
  <c r="G74" i="7"/>
  <c r="F74" i="7"/>
  <c r="G73" i="7"/>
  <c r="F73" i="7"/>
  <c r="F72" i="7" s="1"/>
  <c r="F71" i="7" s="1"/>
  <c r="G72" i="7"/>
  <c r="G71" i="7" s="1"/>
  <c r="F70" i="7"/>
  <c r="F69" i="7" s="1"/>
  <c r="F68" i="7" s="1"/>
  <c r="G67" i="7"/>
  <c r="F67" i="7"/>
  <c r="G66" i="7"/>
  <c r="F66" i="7"/>
  <c r="G65" i="7"/>
  <c r="F65" i="7"/>
  <c r="G64" i="7"/>
  <c r="G63" i="7" s="1"/>
  <c r="F64" i="7"/>
  <c r="F63" i="7" s="1"/>
  <c r="G62" i="7"/>
  <c r="G61" i="7" s="1"/>
  <c r="G60" i="7" s="1"/>
  <c r="F62" i="7"/>
  <c r="F61" i="7" s="1"/>
  <c r="F60" i="7" s="1"/>
  <c r="G59" i="7"/>
  <c r="G58" i="7" s="1"/>
  <c r="G57" i="7" s="1"/>
  <c r="F59" i="7"/>
  <c r="F58" i="7" s="1"/>
  <c r="F57" i="7" s="1"/>
  <c r="G56" i="7"/>
  <c r="F56" i="7"/>
  <c r="G55" i="7"/>
  <c r="F55" i="7"/>
  <c r="G54" i="7"/>
  <c r="F54" i="7"/>
  <c r="G53" i="7"/>
  <c r="G52" i="7" s="1"/>
  <c r="F53" i="7"/>
  <c r="F52" i="7" s="1"/>
  <c r="G51" i="7"/>
  <c r="F51" i="7"/>
  <c r="F50" i="7" s="1"/>
  <c r="F49" i="7" s="1"/>
  <c r="G50" i="7"/>
  <c r="G49" i="7" s="1"/>
  <c r="G45" i="7"/>
  <c r="G44" i="7" s="1"/>
  <c r="G43" i="7" s="1"/>
  <c r="F45" i="7"/>
  <c r="F44" i="7" s="1"/>
  <c r="F43" i="7" s="1"/>
  <c r="G42" i="7"/>
  <c r="F42" i="7"/>
  <c r="G41" i="7"/>
  <c r="G40" i="7" s="1"/>
  <c r="F41" i="7"/>
  <c r="F40" i="7" s="1"/>
  <c r="G39" i="7"/>
  <c r="F39" i="7"/>
  <c r="G38" i="7"/>
  <c r="F38" i="7"/>
  <c r="G37" i="7"/>
  <c r="F37" i="7"/>
  <c r="F36" i="7" s="1"/>
  <c r="G36" i="7"/>
  <c r="G33" i="7" s="1"/>
  <c r="G35" i="7"/>
  <c r="F35" i="7"/>
  <c r="G34" i="7"/>
  <c r="F34" i="7"/>
  <c r="F33" i="7" s="1"/>
  <c r="G32" i="7"/>
  <c r="F32" i="7"/>
  <c r="G31" i="7"/>
  <c r="F31" i="7"/>
  <c r="G30" i="7"/>
  <c r="G29" i="7" s="1"/>
  <c r="F30" i="7"/>
  <c r="F29" i="7" s="1"/>
  <c r="G28" i="7"/>
  <c r="F28" i="7"/>
  <c r="G27" i="7"/>
  <c r="F27" i="7"/>
  <c r="G26" i="7"/>
  <c r="G25" i="7" s="1"/>
  <c r="F26" i="7"/>
  <c r="F25" i="7" s="1"/>
  <c r="G24" i="7"/>
  <c r="F24" i="7"/>
  <c r="G23" i="7"/>
  <c r="F23" i="7"/>
  <c r="G21" i="7"/>
  <c r="G20" i="7" s="1"/>
  <c r="F21" i="7"/>
  <c r="F20" i="7"/>
  <c r="G19" i="7"/>
  <c r="F19" i="7"/>
  <c r="F18" i="7" s="1"/>
  <c r="G18" i="7"/>
  <c r="G17" i="7"/>
  <c r="F17" i="7"/>
  <c r="G16" i="7"/>
  <c r="G15" i="7" s="1"/>
  <c r="F16" i="7"/>
  <c r="F15" i="7" s="1"/>
  <c r="G14" i="7"/>
  <c r="G13" i="7" s="1"/>
  <c r="F14" i="7"/>
  <c r="F13" i="7" s="1"/>
  <c r="G12" i="7"/>
  <c r="G11" i="7" s="1"/>
  <c r="F12" i="7"/>
  <c r="F11" i="7" s="1"/>
  <c r="F127" i="7" l="1"/>
  <c r="F22" i="7"/>
  <c r="F132" i="7"/>
  <c r="F10" i="7"/>
  <c r="G22" i="7"/>
  <c r="G10" i="7"/>
  <c r="F122" i="2"/>
  <c r="F115" i="2"/>
  <c r="E115" i="2"/>
  <c r="F114" i="2"/>
  <c r="E114" i="2"/>
  <c r="F113" i="2"/>
  <c r="E113" i="2"/>
  <c r="E112" i="2"/>
  <c r="E111" i="2" s="1"/>
  <c r="E110" i="2" s="1"/>
  <c r="E109" i="2" s="1"/>
  <c r="F108" i="2"/>
  <c r="F107" i="2"/>
  <c r="E107" i="2"/>
  <c r="F106" i="2"/>
  <c r="E106" i="2"/>
  <c r="F105" i="2"/>
  <c r="E105" i="2"/>
  <c r="F104" i="2"/>
  <c r="E104" i="2"/>
  <c r="F103" i="2"/>
  <c r="E103" i="2"/>
  <c r="E100" i="2"/>
  <c r="E99" i="2" s="1"/>
  <c r="E98" i="2" s="1"/>
  <c r="E97" i="2" s="1"/>
  <c r="F96" i="2"/>
  <c r="E96" i="2"/>
  <c r="F95" i="2"/>
  <c r="E95" i="2"/>
  <c r="F94" i="2"/>
  <c r="E94" i="2"/>
  <c r="F93" i="2"/>
  <c r="E93" i="2"/>
  <c r="F91" i="2"/>
  <c r="E91" i="2"/>
  <c r="F90" i="2"/>
  <c r="E90" i="2"/>
  <c r="F89" i="2"/>
  <c r="E89" i="2"/>
  <c r="F88" i="2"/>
  <c r="E88" i="2"/>
  <c r="F87" i="2"/>
  <c r="E87" i="2"/>
  <c r="F86" i="2"/>
  <c r="E86" i="2"/>
  <c r="F85" i="2"/>
  <c r="E85" i="2"/>
  <c r="F84" i="2"/>
  <c r="E84" i="2"/>
  <c r="F83" i="2"/>
  <c r="E83" i="2"/>
  <c r="F82" i="2"/>
  <c r="E82" i="2"/>
  <c r="F55" i="2"/>
  <c r="E55" i="2"/>
  <c r="F54" i="2"/>
  <c r="E54" i="2"/>
  <c r="F53" i="2"/>
  <c r="E53" i="2"/>
  <c r="F50" i="2"/>
  <c r="E50" i="2"/>
  <c r="F49" i="2"/>
  <c r="E49" i="2"/>
  <c r="F44" i="2"/>
  <c r="E44" i="2"/>
  <c r="F41" i="2"/>
  <c r="F39" i="2"/>
  <c r="F38" i="2"/>
  <c r="E35" i="2"/>
  <c r="F34" i="2"/>
  <c r="E34" i="2"/>
  <c r="F33" i="2"/>
  <c r="E33" i="2"/>
  <c r="E32" i="2"/>
  <c r="E31" i="2" s="1"/>
  <c r="E30" i="2" s="1"/>
  <c r="E29" i="2" s="1"/>
  <c r="E28" i="2" s="1"/>
  <c r="F28" i="2"/>
  <c r="F26" i="2"/>
  <c r="E25" i="2"/>
  <c r="E24" i="2"/>
  <c r="E23" i="2" s="1"/>
  <c r="E22" i="2" s="1"/>
  <c r="F19" i="2"/>
  <c r="E108" i="2" l="1"/>
  <c r="E21" i="2"/>
  <c r="E20" i="2" s="1"/>
  <c r="E117" i="7"/>
  <c r="D117" i="7"/>
  <c r="E87" i="7"/>
  <c r="D87" i="7"/>
  <c r="G221" i="1"/>
  <c r="I221" i="1"/>
  <c r="H306" i="1" l="1"/>
  <c r="H304" i="1"/>
  <c r="H302" i="1"/>
  <c r="I301" i="1"/>
  <c r="I300" i="1" s="1"/>
  <c r="I299" i="1" s="1"/>
  <c r="H297" i="1"/>
  <c r="H296" i="1" s="1"/>
  <c r="H295" i="1" s="1"/>
  <c r="E117" i="2" s="1"/>
  <c r="E116" i="2" s="1"/>
  <c r="I295" i="1"/>
  <c r="F117" i="2" s="1"/>
  <c r="I293" i="1"/>
  <c r="H293" i="1"/>
  <c r="I292" i="1"/>
  <c r="I291" i="1" s="1"/>
  <c r="H292" i="1"/>
  <c r="H291" i="1" s="1"/>
  <c r="H289" i="1"/>
  <c r="H288" i="1" s="1"/>
  <c r="H287" i="1" s="1"/>
  <c r="E62" i="2" s="1"/>
  <c r="I285" i="1"/>
  <c r="H285" i="1"/>
  <c r="H284" i="1" s="1"/>
  <c r="H283" i="1" s="1"/>
  <c r="E58" i="2" s="1"/>
  <c r="I284" i="1"/>
  <c r="I283" i="1" s="1"/>
  <c r="F58" i="2" s="1"/>
  <c r="I281" i="1"/>
  <c r="H281" i="1"/>
  <c r="I280" i="1"/>
  <c r="G48" i="7" s="1"/>
  <c r="G47" i="7" s="1"/>
  <c r="G46" i="7" s="1"/>
  <c r="H280" i="1"/>
  <c r="I279" i="1"/>
  <c r="H277" i="1"/>
  <c r="H276" i="1" s="1"/>
  <c r="I264" i="1"/>
  <c r="H264" i="1"/>
  <c r="I263" i="1"/>
  <c r="H263" i="1"/>
  <c r="H260" i="1" s="1"/>
  <c r="H259" i="1" s="1"/>
  <c r="I260" i="1"/>
  <c r="I259" i="1" s="1"/>
  <c r="I257" i="1"/>
  <c r="H257" i="1"/>
  <c r="H256" i="1" s="1"/>
  <c r="I256" i="1"/>
  <c r="I254" i="1"/>
  <c r="I253" i="1" s="1"/>
  <c r="I250" i="1" s="1"/>
  <c r="I246" i="1" s="1"/>
  <c r="H254" i="1"/>
  <c r="H253" i="1" s="1"/>
  <c r="H250" i="1" s="1"/>
  <c r="H248" i="1"/>
  <c r="H247" i="1" s="1"/>
  <c r="I244" i="1"/>
  <c r="H244" i="1"/>
  <c r="H243" i="1" s="1"/>
  <c r="I243" i="1"/>
  <c r="I242" i="1" s="1"/>
  <c r="F56" i="2" s="1"/>
  <c r="I240" i="1"/>
  <c r="H240" i="1"/>
  <c r="H239" i="1" s="1"/>
  <c r="I239" i="1"/>
  <c r="H237" i="1"/>
  <c r="H236" i="1" s="1"/>
  <c r="I234" i="1"/>
  <c r="H234" i="1"/>
  <c r="I233" i="1"/>
  <c r="H233" i="1"/>
  <c r="I230" i="1"/>
  <c r="I229" i="1" s="1"/>
  <c r="H230" i="1"/>
  <c r="H229" i="1" s="1"/>
  <c r="H227" i="1"/>
  <c r="H226" i="1" s="1"/>
  <c r="I226" i="1"/>
  <c r="H223" i="1"/>
  <c r="H222" i="1" s="1"/>
  <c r="H221" i="1" s="1"/>
  <c r="H219" i="1"/>
  <c r="H218" i="1" s="1"/>
  <c r="H217" i="1" s="1"/>
  <c r="E38" i="2" s="1"/>
  <c r="H215" i="1"/>
  <c r="I212" i="1"/>
  <c r="I211" i="1" s="1"/>
  <c r="H212" i="1"/>
  <c r="H211" i="1" s="1"/>
  <c r="I209" i="1"/>
  <c r="I208" i="1" s="1"/>
  <c r="H209" i="1"/>
  <c r="H208" i="1" s="1"/>
  <c r="I206" i="1"/>
  <c r="H206" i="1"/>
  <c r="I204" i="1"/>
  <c r="H204" i="1"/>
  <c r="I202" i="1"/>
  <c r="I201" i="1" s="1"/>
  <c r="H202" i="1"/>
  <c r="H198" i="1"/>
  <c r="H197" i="1" s="1"/>
  <c r="H195" i="1"/>
  <c r="H194" i="1" s="1"/>
  <c r="H193" i="1" s="1"/>
  <c r="H191" i="1"/>
  <c r="H190" i="1" s="1"/>
  <c r="H187" i="1"/>
  <c r="H186" i="1" s="1"/>
  <c r="H183" i="1"/>
  <c r="H181" i="1"/>
  <c r="I178" i="1"/>
  <c r="H178" i="1"/>
  <c r="I176" i="1"/>
  <c r="H176" i="1"/>
  <c r="I174" i="1"/>
  <c r="I173" i="1" s="1"/>
  <c r="I169" i="1" s="1"/>
  <c r="H174" i="1"/>
  <c r="H171" i="1"/>
  <c r="H170" i="1" s="1"/>
  <c r="H167" i="1"/>
  <c r="H164" i="1" s="1"/>
  <c r="H163" i="1" s="1"/>
  <c r="E26" i="2" s="1"/>
  <c r="I161" i="1"/>
  <c r="H161" i="1"/>
  <c r="H160" i="1" s="1"/>
  <c r="H159" i="1" s="1"/>
  <c r="H158" i="1" s="1"/>
  <c r="E18" i="2" s="1"/>
  <c r="I160" i="1"/>
  <c r="I159" i="1" s="1"/>
  <c r="I158" i="1" s="1"/>
  <c r="F18" i="2" s="1"/>
  <c r="I156" i="1"/>
  <c r="H156" i="1"/>
  <c r="I154" i="1"/>
  <c r="H154" i="1"/>
  <c r="I153" i="1"/>
  <c r="H153" i="1"/>
  <c r="H151" i="1"/>
  <c r="H149" i="1"/>
  <c r="I147" i="1"/>
  <c r="I146" i="1" s="1"/>
  <c r="H147" i="1"/>
  <c r="I144" i="1"/>
  <c r="H144" i="1"/>
  <c r="I142" i="1"/>
  <c r="H142" i="1"/>
  <c r="H141" i="1" s="1"/>
  <c r="I138" i="1"/>
  <c r="I137" i="1" s="1"/>
  <c r="H138" i="1"/>
  <c r="H137" i="1" s="1"/>
  <c r="I133" i="1"/>
  <c r="I132" i="1" s="1"/>
  <c r="H133" i="1"/>
  <c r="H132" i="1" s="1"/>
  <c r="H130" i="1"/>
  <c r="I129" i="1"/>
  <c r="I128" i="1" s="1"/>
  <c r="F102" i="2" s="1"/>
  <c r="F101" i="2" s="1"/>
  <c r="H129" i="1"/>
  <c r="I126" i="1"/>
  <c r="I125" i="1" s="1"/>
  <c r="I124" i="1" s="1"/>
  <c r="F92" i="2" s="1"/>
  <c r="H126" i="1"/>
  <c r="H125" i="1" s="1"/>
  <c r="H124" i="1" s="1"/>
  <c r="E92" i="2" s="1"/>
  <c r="I122" i="1"/>
  <c r="I121" i="1" s="1"/>
  <c r="H122" i="1"/>
  <c r="H121" i="1" s="1"/>
  <c r="I119" i="1"/>
  <c r="I118" i="1" s="1"/>
  <c r="H119" i="1"/>
  <c r="H118" i="1" s="1"/>
  <c r="I115" i="1"/>
  <c r="I114" i="1" s="1"/>
  <c r="H115" i="1"/>
  <c r="H114" i="1" s="1"/>
  <c r="I112" i="1"/>
  <c r="I111" i="1" s="1"/>
  <c r="H112" i="1"/>
  <c r="H111" i="1" s="1"/>
  <c r="H108" i="1"/>
  <c r="H107" i="1" s="1"/>
  <c r="I105" i="1"/>
  <c r="I104" i="1" s="1"/>
  <c r="I103" i="1" s="1"/>
  <c r="F60" i="2" s="1"/>
  <c r="F59" i="2" s="1"/>
  <c r="H105" i="1"/>
  <c r="H104" i="1" s="1"/>
  <c r="I101" i="1"/>
  <c r="I100" i="1" s="1"/>
  <c r="I99" i="1" s="1"/>
  <c r="F57" i="2" s="1"/>
  <c r="H101" i="1"/>
  <c r="H100" i="1" s="1"/>
  <c r="H99" i="1" s="1"/>
  <c r="I97" i="1"/>
  <c r="I96" i="1" s="1"/>
  <c r="I95" i="1" s="1"/>
  <c r="F46" i="2" s="1"/>
  <c r="F45" i="2" s="1"/>
  <c r="H97" i="1"/>
  <c r="H96" i="1" s="1"/>
  <c r="H95" i="1" s="1"/>
  <c r="E46" i="2" s="1"/>
  <c r="E45" i="2" s="1"/>
  <c r="I93" i="1"/>
  <c r="I92" i="1" s="1"/>
  <c r="I91" i="1" s="1"/>
  <c r="H93" i="1"/>
  <c r="H92" i="1" s="1"/>
  <c r="H91" i="1" s="1"/>
  <c r="H89" i="1"/>
  <c r="H88" i="1" s="1"/>
  <c r="H87" i="1" s="1"/>
  <c r="E42" i="2" s="1"/>
  <c r="E41" i="2" s="1"/>
  <c r="I87" i="1"/>
  <c r="H85" i="1"/>
  <c r="H84" i="1" s="1"/>
  <c r="I82" i="1"/>
  <c r="I81" i="1" s="1"/>
  <c r="I80" i="1" s="1"/>
  <c r="F40" i="2" s="1"/>
  <c r="H82" i="1"/>
  <c r="H81" i="1" s="1"/>
  <c r="H78" i="1"/>
  <c r="H71" i="1" s="1"/>
  <c r="H70" i="1" s="1"/>
  <c r="E39" i="2" s="1"/>
  <c r="I68" i="1"/>
  <c r="I67" i="1" s="1"/>
  <c r="I59" i="1" s="1"/>
  <c r="H68" i="1"/>
  <c r="H67" i="1" s="1"/>
  <c r="H65" i="1"/>
  <c r="H63" i="1"/>
  <c r="H61" i="1"/>
  <c r="H56" i="1"/>
  <c r="H55" i="1" s="1"/>
  <c r="H54" i="1" s="1"/>
  <c r="E122" i="2" s="1"/>
  <c r="I52" i="1"/>
  <c r="I51" i="1" s="1"/>
  <c r="I50" i="1" s="1"/>
  <c r="H52" i="1"/>
  <c r="H51" i="1" s="1"/>
  <c r="H50" i="1" s="1"/>
  <c r="E121" i="2" s="1"/>
  <c r="E120" i="2" s="1"/>
  <c r="H48" i="1"/>
  <c r="H47" i="1" s="1"/>
  <c r="H46" i="1" s="1"/>
  <c r="E119" i="2" s="1"/>
  <c r="E118" i="2" s="1"/>
  <c r="H44" i="1"/>
  <c r="H43" i="1" s="1"/>
  <c r="H42" i="1" s="1"/>
  <c r="H40" i="1"/>
  <c r="H39" i="1" s="1"/>
  <c r="H37" i="1"/>
  <c r="H36" i="1" s="1"/>
  <c r="H33" i="1"/>
  <c r="H31" i="1"/>
  <c r="H29" i="1"/>
  <c r="H25" i="1"/>
  <c r="H21" i="1"/>
  <c r="H19" i="1"/>
  <c r="F27" i="2" l="1"/>
  <c r="I12" i="1"/>
  <c r="F121" i="2"/>
  <c r="F120" i="2" s="1"/>
  <c r="H136" i="1"/>
  <c r="F85" i="7"/>
  <c r="F84" i="7" s="1"/>
  <c r="F83" i="7" s="1"/>
  <c r="H279" i="1"/>
  <c r="E57" i="2" s="1"/>
  <c r="F48" i="7"/>
  <c r="F47" i="7" s="1"/>
  <c r="F46" i="7" s="1"/>
  <c r="F151" i="7" s="1"/>
  <c r="I136" i="1"/>
  <c r="G85" i="7"/>
  <c r="G84" i="7" s="1"/>
  <c r="G83" i="7" s="1"/>
  <c r="G151" i="7" s="1"/>
  <c r="H201" i="1"/>
  <c r="I225" i="1"/>
  <c r="F48" i="2" s="1"/>
  <c r="F47" i="2" s="1"/>
  <c r="H200" i="1"/>
  <c r="E37" i="2" s="1"/>
  <c r="H173" i="1"/>
  <c r="I141" i="1"/>
  <c r="I140" i="1" s="1"/>
  <c r="F17" i="2" s="1"/>
  <c r="H80" i="1"/>
  <c r="E40" i="2" s="1"/>
  <c r="H117" i="1"/>
  <c r="E64" i="2" s="1"/>
  <c r="H110" i="1"/>
  <c r="E63" i="2" s="1"/>
  <c r="I200" i="1"/>
  <c r="F37" i="2" s="1"/>
  <c r="F36" i="2" s="1"/>
  <c r="H180" i="1"/>
  <c r="H14" i="1"/>
  <c r="H13" i="1" s="1"/>
  <c r="H189" i="1"/>
  <c r="H128" i="1"/>
  <c r="E102" i="2" s="1"/>
  <c r="E101" i="2" s="1"/>
  <c r="H146" i="1"/>
  <c r="H140" i="1" s="1"/>
  <c r="H242" i="1"/>
  <c r="E56" i="2" s="1"/>
  <c r="H301" i="1"/>
  <c r="H300" i="1" s="1"/>
  <c r="H299" i="1" s="1"/>
  <c r="I110" i="1"/>
  <c r="F63" i="2" s="1"/>
  <c r="H246" i="1"/>
  <c r="H225" i="1"/>
  <c r="E48" i="2" s="1"/>
  <c r="I117" i="1"/>
  <c r="F64" i="2" s="1"/>
  <c r="H60" i="1"/>
  <c r="H59" i="1" s="1"/>
  <c r="H28" i="1"/>
  <c r="H27" i="1" s="1"/>
  <c r="H103" i="1"/>
  <c r="E60" i="2" s="1"/>
  <c r="E59" i="2" s="1"/>
  <c r="H35" i="1"/>
  <c r="E17" i="2" l="1"/>
  <c r="E61" i="2"/>
  <c r="H169" i="1"/>
  <c r="E27" i="2" s="1"/>
  <c r="E16" i="2"/>
  <c r="H135" i="1"/>
  <c r="E19" i="2"/>
  <c r="E47" i="2"/>
  <c r="F61" i="2"/>
  <c r="E36" i="2"/>
  <c r="F16" i="2"/>
  <c r="F15" i="2" s="1"/>
  <c r="F123" i="2" s="1"/>
  <c r="I135" i="1"/>
  <c r="I58" i="1"/>
  <c r="I308" i="1" s="1"/>
  <c r="H12" i="1"/>
  <c r="H58" i="1"/>
  <c r="D70" i="7"/>
  <c r="D69" i="7" s="1"/>
  <c r="D68" i="7" s="1"/>
  <c r="E15" i="2" l="1"/>
  <c r="E123" i="2" s="1"/>
  <c r="H308" i="1"/>
  <c r="D129" i="7"/>
  <c r="E14" i="7"/>
  <c r="D14" i="7"/>
  <c r="E28" i="7"/>
  <c r="D28" i="7"/>
  <c r="G112" i="1"/>
  <c r="G111" i="1" s="1"/>
  <c r="F112" i="1"/>
  <c r="F111" i="1" s="1"/>
  <c r="F40" i="1"/>
  <c r="F39" i="1" s="1"/>
  <c r="F37" i="1"/>
  <c r="F36" i="1" s="1"/>
  <c r="F35" i="1" l="1"/>
  <c r="G97" i="1" l="1"/>
  <c r="G96" i="1" s="1"/>
  <c r="G95" i="1" s="1"/>
  <c r="D46" i="2" s="1"/>
  <c r="D45" i="2" s="1"/>
  <c r="E115" i="7" l="1"/>
  <c r="D115" i="7"/>
  <c r="E106" i="7" l="1"/>
  <c r="D106" i="7"/>
  <c r="D75" i="7"/>
  <c r="E26" i="7" l="1"/>
  <c r="D26" i="7"/>
  <c r="F97" i="1" l="1"/>
  <c r="F96" i="1" s="1"/>
  <c r="F95" i="1" s="1"/>
  <c r="C46" i="2" s="1"/>
  <c r="C45" i="2" s="1"/>
  <c r="E91" i="7" l="1"/>
  <c r="E90" i="7" s="1"/>
  <c r="D91" i="7"/>
  <c r="D90" i="7" s="1"/>
  <c r="G204" i="1" l="1"/>
  <c r="D67" i="7" l="1"/>
  <c r="E67" i="7"/>
  <c r="E66" i="7" s="1"/>
  <c r="G244" i="1"/>
  <c r="G82" i="1"/>
  <c r="G81" i="1" s="1"/>
  <c r="G80" i="1" s="1"/>
  <c r="F82" i="1"/>
  <c r="F81" i="1" s="1"/>
  <c r="F171" i="1" l="1"/>
  <c r="F170" i="1" s="1"/>
  <c r="D66" i="7" l="1"/>
  <c r="G154" i="1" l="1"/>
  <c r="F29" i="1" l="1"/>
  <c r="F198" i="1" l="1"/>
  <c r="F197" i="1" s="1"/>
  <c r="E122" i="7" l="1"/>
  <c r="E121" i="7" s="1"/>
  <c r="D122" i="7"/>
  <c r="G138" i="1" l="1"/>
  <c r="G137" i="1" s="1"/>
  <c r="G136" i="1" s="1"/>
  <c r="G209" i="1"/>
  <c r="G208" i="1" s="1"/>
  <c r="G147" i="1" l="1"/>
  <c r="G146" i="1" s="1"/>
  <c r="G202" i="1" l="1"/>
  <c r="G156" i="1"/>
  <c r="F202" i="1" l="1"/>
  <c r="F122" i="1"/>
  <c r="G122" i="1"/>
  <c r="G115" i="1" l="1"/>
  <c r="D123" i="7" l="1"/>
  <c r="D121" i="7" s="1"/>
  <c r="G212" i="1"/>
  <c r="F215" i="1"/>
  <c r="D138" i="7"/>
  <c r="D137" i="7" s="1"/>
  <c r="F306" i="1"/>
  <c r="F183" i="1" l="1"/>
  <c r="E120" i="7" l="1"/>
  <c r="D120" i="7"/>
  <c r="G211" i="1"/>
  <c r="F212" i="1"/>
  <c r="F211" i="1" s="1"/>
  <c r="D116" i="7" l="1"/>
  <c r="E116" i="7"/>
  <c r="D136" i="7"/>
  <c r="G301" i="1" l="1"/>
  <c r="G300" i="1" s="1"/>
  <c r="G299" i="1" s="1"/>
  <c r="F304" i="1"/>
  <c r="E127" i="7" l="1"/>
  <c r="D131" i="7"/>
  <c r="D128" i="7"/>
  <c r="E100" i="7"/>
  <c r="D100" i="7"/>
  <c r="E98" i="7"/>
  <c r="D98" i="7"/>
  <c r="G240" i="1"/>
  <c r="G239" i="1" s="1"/>
  <c r="F240" i="1"/>
  <c r="F239" i="1" s="1"/>
  <c r="F156" i="1" l="1"/>
  <c r="F154" i="1"/>
  <c r="G153" i="1" l="1"/>
  <c r="F153" i="1"/>
  <c r="D134" i="7"/>
  <c r="F302" i="1" l="1"/>
  <c r="F301" i="1" s="1"/>
  <c r="F300" i="1" l="1"/>
  <c r="F299" i="1" s="1"/>
  <c r="E27" i="7" l="1"/>
  <c r="D27" i="7"/>
  <c r="G114" i="1" l="1"/>
  <c r="G110" i="1" s="1"/>
  <c r="F115" i="1"/>
  <c r="F114" i="1" s="1"/>
  <c r="F110" i="1" s="1"/>
  <c r="D63" i="2" l="1"/>
  <c r="C63" i="2"/>
  <c r="F61" i="1"/>
  <c r="D130" i="7" l="1"/>
  <c r="D127" i="7" s="1"/>
  <c r="F108" i="1"/>
  <c r="F107" i="1" s="1"/>
  <c r="D135" i="7" l="1"/>
  <c r="D133" i="7"/>
  <c r="D132" i="7" l="1"/>
  <c r="F63" i="1"/>
  <c r="E85" i="7" l="1"/>
  <c r="F209" i="1"/>
  <c r="F208" i="1" s="1"/>
  <c r="E119" i="7" l="1"/>
  <c r="E118" i="7" s="1"/>
  <c r="D119" i="7"/>
  <c r="G68" i="1"/>
  <c r="G67" i="1" s="1"/>
  <c r="G105" i="1" l="1"/>
  <c r="G104" i="1" s="1"/>
  <c r="G103" i="1" s="1"/>
  <c r="D60" i="2" s="1"/>
  <c r="G285" i="1" l="1"/>
  <c r="G284" i="1" s="1"/>
  <c r="G283" i="1" s="1"/>
  <c r="F285" i="1"/>
  <c r="F284" i="1" s="1"/>
  <c r="F283" i="1" s="1"/>
  <c r="C58" i="2" l="1"/>
  <c r="D58" i="2"/>
  <c r="E93" i="7" l="1"/>
  <c r="D93" i="7"/>
  <c r="G87" i="1" l="1"/>
  <c r="E30" i="7" l="1"/>
  <c r="E29" i="7" s="1"/>
  <c r="D30" i="7"/>
  <c r="D29" i="7" s="1"/>
  <c r="G101" i="1"/>
  <c r="G52" i="1"/>
  <c r="G51" i="1" s="1"/>
  <c r="G50" i="1" s="1"/>
  <c r="D121" i="2" l="1"/>
  <c r="G12" i="1"/>
  <c r="G126" i="1"/>
  <c r="G125" i="1" s="1"/>
  <c r="G124" i="1" s="1"/>
  <c r="D92" i="2" s="1"/>
  <c r="F31" i="1" l="1"/>
  <c r="F65" i="1" l="1"/>
  <c r="F60" i="1" s="1"/>
  <c r="D17" i="7" l="1"/>
  <c r="D16" i="7"/>
  <c r="E82" i="7" l="1"/>
  <c r="E81" i="7" s="1"/>
  <c r="C81" i="7"/>
  <c r="B81" i="7"/>
  <c r="A81" i="7"/>
  <c r="A82" i="7"/>
  <c r="B82" i="7"/>
  <c r="C82" i="7"/>
  <c r="D82" i="7"/>
  <c r="D81" i="7" s="1"/>
  <c r="F223" i="1" l="1"/>
  <c r="F222" i="1" s="1"/>
  <c r="F221" i="1" s="1"/>
  <c r="C55" i="2" l="1"/>
  <c r="C54" i="2" s="1"/>
  <c r="C53" i="2" s="1"/>
  <c r="C50" i="2" s="1"/>
  <c r="C49" i="2" s="1"/>
  <c r="E114" i="7" l="1"/>
  <c r="E113" i="7" s="1"/>
  <c r="D114" i="7"/>
  <c r="D113" i="7" s="1"/>
  <c r="E103" i="7"/>
  <c r="E102" i="7" s="1"/>
  <c r="E101" i="7" s="1"/>
  <c r="D103" i="7"/>
  <c r="D102" i="7" s="1"/>
  <c r="D101" i="7" s="1"/>
  <c r="B104" i="7"/>
  <c r="D44" i="2"/>
  <c r="D41" i="2" s="1"/>
  <c r="C44" i="2"/>
  <c r="G93" i="1" l="1"/>
  <c r="G92" i="1" s="1"/>
  <c r="G91" i="1" s="1"/>
  <c r="D126" i="7" l="1"/>
  <c r="D125" i="7" s="1"/>
  <c r="D124" i="7" s="1"/>
  <c r="F21" i="1" l="1"/>
  <c r="F237" i="1" l="1"/>
  <c r="F236" i="1" s="1"/>
  <c r="F204" i="1" l="1"/>
  <c r="E141" i="7"/>
  <c r="E140" i="7" s="1"/>
  <c r="E139" i="7" s="1"/>
  <c r="E144" i="7"/>
  <c r="E143" i="7" s="1"/>
  <c r="E142" i="7" s="1"/>
  <c r="E146" i="7"/>
  <c r="E145" i="7" s="1"/>
  <c r="E150" i="7"/>
  <c r="E149" i="7" s="1"/>
  <c r="E148" i="7" s="1"/>
  <c r="E12" i="7"/>
  <c r="E11" i="7" s="1"/>
  <c r="E13" i="7"/>
  <c r="E21" i="7"/>
  <c r="E20" i="7" s="1"/>
  <c r="E16" i="7"/>
  <c r="E17" i="7"/>
  <c r="E19" i="7"/>
  <c r="E18" i="7" s="1"/>
  <c r="E24" i="7"/>
  <c r="E23" i="7" s="1"/>
  <c r="E25" i="7"/>
  <c r="E32" i="7"/>
  <c r="E31" i="7" s="1"/>
  <c r="E35" i="7"/>
  <c r="E34" i="7" s="1"/>
  <c r="E37" i="7"/>
  <c r="E36" i="7" s="1"/>
  <c r="E39" i="7"/>
  <c r="E38" i="7" s="1"/>
  <c r="E42" i="7"/>
  <c r="E41" i="7" s="1"/>
  <c r="E40" i="7" s="1"/>
  <c r="E45" i="7"/>
  <c r="E44" i="7" s="1"/>
  <c r="E43" i="7" s="1"/>
  <c r="E51" i="7"/>
  <c r="E50" i="7" s="1"/>
  <c r="E49" i="7" s="1"/>
  <c r="E54" i="7"/>
  <c r="E53" i="7" s="1"/>
  <c r="E52" i="7" s="1"/>
  <c r="E56" i="7"/>
  <c r="E55" i="7" s="1"/>
  <c r="E59" i="7"/>
  <c r="E58" i="7" s="1"/>
  <c r="E57" i="7" s="1"/>
  <c r="E62" i="7"/>
  <c r="E61" i="7" s="1"/>
  <c r="E60" i="7" s="1"/>
  <c r="E65" i="7"/>
  <c r="E64" i="7" s="1"/>
  <c r="E63" i="7" s="1"/>
  <c r="E73" i="7"/>
  <c r="E72" i="7" s="1"/>
  <c r="E75" i="7"/>
  <c r="E74" i="7" s="1"/>
  <c r="E77" i="7"/>
  <c r="E76" i="7" s="1"/>
  <c r="E80" i="7"/>
  <c r="E79" i="7" s="1"/>
  <c r="E78" i="7" s="1"/>
  <c r="E84" i="7"/>
  <c r="E86" i="7"/>
  <c r="E89" i="7"/>
  <c r="E88" i="7" s="1"/>
  <c r="E94" i="7"/>
  <c r="E92" i="7" s="1"/>
  <c r="E97" i="7"/>
  <c r="E99" i="7"/>
  <c r="E105" i="7"/>
  <c r="E104" i="7" s="1"/>
  <c r="E109" i="7"/>
  <c r="E108" i="7" s="1"/>
  <c r="E107" i="7" s="1"/>
  <c r="E112" i="7"/>
  <c r="E111" i="7" s="1"/>
  <c r="E110" i="7" s="1"/>
  <c r="D45" i="7"/>
  <c r="D94" i="7"/>
  <c r="D92" i="7" s="1"/>
  <c r="D89" i="7"/>
  <c r="E83" i="7" l="1"/>
  <c r="E22" i="7"/>
  <c r="E15" i="7"/>
  <c r="E10" i="7" s="1"/>
  <c r="E71" i="7"/>
  <c r="E33" i="7"/>
  <c r="E95" i="7"/>
  <c r="D150" i="7" l="1"/>
  <c r="D149" i="7" s="1"/>
  <c r="D148" i="7" s="1"/>
  <c r="D146" i="7"/>
  <c r="D145" i="7" s="1"/>
  <c r="D144" i="7"/>
  <c r="D143" i="7" s="1"/>
  <c r="D142" i="7" s="1"/>
  <c r="D141" i="7"/>
  <c r="D140" i="7" s="1"/>
  <c r="D139" i="7" s="1"/>
  <c r="D74" i="7"/>
  <c r="D77" i="7"/>
  <c r="D76" i="7" s="1"/>
  <c r="D73" i="7"/>
  <c r="D72" i="7" s="1"/>
  <c r="D109" i="7"/>
  <c r="D108" i="7" s="1"/>
  <c r="D107" i="7" s="1"/>
  <c r="D112" i="7"/>
  <c r="D111" i="7" s="1"/>
  <c r="D110" i="7" s="1"/>
  <c r="D105" i="7"/>
  <c r="D104" i="7" s="1"/>
  <c r="D59" i="7"/>
  <c r="D58" i="7" s="1"/>
  <c r="D57" i="7" s="1"/>
  <c r="D62" i="7"/>
  <c r="D61" i="7" s="1"/>
  <c r="D60" i="7" s="1"/>
  <c r="D80" i="7"/>
  <c r="D79" i="7" s="1"/>
  <c r="D78" i="7" s="1"/>
  <c r="D99" i="7"/>
  <c r="D97" i="7"/>
  <c r="D88" i="7"/>
  <c r="D86" i="7"/>
  <c r="D65" i="7"/>
  <c r="D64" i="7" s="1"/>
  <c r="D63" i="7" s="1"/>
  <c r="D54" i="7"/>
  <c r="D53" i="7" s="1"/>
  <c r="D52" i="7" s="1"/>
  <c r="D51" i="7"/>
  <c r="D50" i="7" s="1"/>
  <c r="D49" i="7" s="1"/>
  <c r="D44" i="7"/>
  <c r="D43" i="7" s="1"/>
  <c r="D42" i="7"/>
  <c r="D41" i="7" s="1"/>
  <c r="D40" i="7" s="1"/>
  <c r="D56" i="7"/>
  <c r="D55" i="7" s="1"/>
  <c r="D39" i="7"/>
  <c r="D38" i="7" s="1"/>
  <c r="D37" i="7"/>
  <c r="D36" i="7" s="1"/>
  <c r="D35" i="7"/>
  <c r="D34" i="7" s="1"/>
  <c r="D25" i="7"/>
  <c r="D32" i="7"/>
  <c r="D31" i="7" s="1"/>
  <c r="D24" i="7"/>
  <c r="D23" i="7" s="1"/>
  <c r="D21" i="7"/>
  <c r="D20" i="7" s="1"/>
  <c r="D13" i="7"/>
  <c r="D12" i="7"/>
  <c r="D11" i="7" s="1"/>
  <c r="D19" i="7"/>
  <c r="D18" i="7" s="1"/>
  <c r="B110" i="7"/>
  <c r="B107" i="7"/>
  <c r="B83" i="7"/>
  <c r="B78" i="7"/>
  <c r="B71" i="7"/>
  <c r="B63" i="7"/>
  <c r="B60" i="7"/>
  <c r="B57" i="7"/>
  <c r="B52" i="7"/>
  <c r="B49" i="7"/>
  <c r="B46" i="7"/>
  <c r="B43" i="7"/>
  <c r="B40" i="7"/>
  <c r="B33" i="7"/>
  <c r="B22" i="7"/>
  <c r="B10" i="7"/>
  <c r="G174" i="1"/>
  <c r="G178" i="1"/>
  <c r="G176" i="1"/>
  <c r="G129" i="1"/>
  <c r="G128" i="1" s="1"/>
  <c r="D22" i="7" l="1"/>
  <c r="D33" i="7"/>
  <c r="D95" i="7"/>
  <c r="D71" i="7"/>
  <c r="D15" i="7"/>
  <c r="D10" i="7" s="1"/>
  <c r="G173" i="1"/>
  <c r="G169" i="1" s="1"/>
  <c r="G100" i="1"/>
  <c r="G99" i="1" s="1"/>
  <c r="G59" i="1"/>
  <c r="G226" i="1"/>
  <c r="G225" i="1" s="1"/>
  <c r="G243" i="1"/>
  <c r="G242" i="1" s="1"/>
  <c r="D27" i="2" l="1"/>
  <c r="G121" i="1"/>
  <c r="F121" i="1"/>
  <c r="G119" i="1" l="1"/>
  <c r="G118" i="1" s="1"/>
  <c r="G117" i="1" s="1"/>
  <c r="F119" i="1"/>
  <c r="F118" i="1" s="1"/>
  <c r="F117" i="1" s="1"/>
  <c r="D39" i="2"/>
  <c r="D122" i="2"/>
  <c r="D38" i="2"/>
  <c r="D26" i="2"/>
  <c r="D19" i="2"/>
  <c r="D16" i="2"/>
  <c r="A110" i="7" l="1"/>
  <c r="D91" i="2" l="1"/>
  <c r="F244" i="1" l="1"/>
  <c r="F243" i="1" s="1"/>
  <c r="F206" i="1"/>
  <c r="G206" i="1"/>
  <c r="G201" i="1" s="1"/>
  <c r="G200" i="1" s="1"/>
  <c r="C100" i="2" l="1"/>
  <c r="C99" i="2" s="1"/>
  <c r="C98" i="2" s="1"/>
  <c r="C97" i="2" s="1"/>
  <c r="B95" i="2" l="1"/>
  <c r="B96" i="2"/>
  <c r="A92" i="2"/>
  <c r="A96" i="2"/>
  <c r="D96" i="2"/>
  <c r="D95" i="2" s="1"/>
  <c r="C96" i="2"/>
  <c r="C95" i="2" s="1"/>
  <c r="C32" i="2"/>
  <c r="F195" i="1"/>
  <c r="F194" i="1" s="1"/>
  <c r="F193" i="1" s="1"/>
  <c r="C94" i="2" l="1"/>
  <c r="C93" i="2" s="1"/>
  <c r="D94" i="2"/>
  <c r="D93" i="2" s="1"/>
  <c r="F126" i="1" l="1"/>
  <c r="F125" i="1" s="1"/>
  <c r="F124" i="1" s="1"/>
  <c r="C92" i="2" l="1"/>
  <c r="F187" i="1" l="1"/>
  <c r="F186" i="1" s="1"/>
  <c r="F93" i="1" l="1"/>
  <c r="F92" i="1" s="1"/>
  <c r="F91" i="1" s="1"/>
  <c r="G58" i="1" l="1"/>
  <c r="D40" i="2" l="1"/>
  <c r="G281" i="1" l="1"/>
  <c r="F281" i="1"/>
  <c r="F280" i="1" s="1"/>
  <c r="D48" i="7" s="1"/>
  <c r="G161" i="1"/>
  <c r="G160" i="1" s="1"/>
  <c r="F161" i="1"/>
  <c r="F160" i="1" s="1"/>
  <c r="G280" i="1" l="1"/>
  <c r="E48" i="7" s="1"/>
  <c r="F159" i="1"/>
  <c r="F158" i="1" s="1"/>
  <c r="C18" i="2" s="1"/>
  <c r="G159" i="1"/>
  <c r="G158" i="1" s="1"/>
  <c r="D18" i="2" s="1"/>
  <c r="E47" i="7" l="1"/>
  <c r="E46" i="7" s="1"/>
  <c r="E151" i="7" s="1"/>
  <c r="G279" i="1"/>
  <c r="F279" i="1"/>
  <c r="D47" i="7"/>
  <c r="D46" i="7" s="1"/>
  <c r="F277" i="1"/>
  <c r="F276" i="1" s="1"/>
  <c r="F242" i="1" s="1"/>
  <c r="G144" i="1" l="1"/>
  <c r="F144" i="1"/>
  <c r="G142" i="1"/>
  <c r="F142" i="1"/>
  <c r="F141" i="1" l="1"/>
  <c r="G141" i="1"/>
  <c r="G140" i="1" s="1"/>
  <c r="F191" i="1"/>
  <c r="F190" i="1" s="1"/>
  <c r="F189" i="1" s="1"/>
  <c r="D17" i="2" l="1"/>
  <c r="D118" i="7" l="1"/>
  <c r="F25" i="1"/>
  <c r="C35" i="2" l="1"/>
  <c r="D115" i="2" l="1"/>
  <c r="D114" i="2" s="1"/>
  <c r="D113" i="2" s="1"/>
  <c r="D108" i="2" s="1"/>
  <c r="C115" i="2"/>
  <c r="C114" i="2" s="1"/>
  <c r="C113" i="2" s="1"/>
  <c r="G295" i="1"/>
  <c r="D117" i="2" l="1"/>
  <c r="D34" i="2"/>
  <c r="D33" i="2" s="1"/>
  <c r="D28" i="2" s="1"/>
  <c r="C34" i="2"/>
  <c r="C33" i="2" s="1"/>
  <c r="F248" i="1" l="1"/>
  <c r="F247" i="1" s="1"/>
  <c r="G257" i="1"/>
  <c r="G256" i="1" s="1"/>
  <c r="F257" i="1"/>
  <c r="F256" i="1" s="1"/>
  <c r="C25" i="2" l="1"/>
  <c r="C24" i="2" l="1"/>
  <c r="C23" i="2" s="1"/>
  <c r="C22" i="2" s="1"/>
  <c r="C21" i="2" l="1"/>
  <c r="C20" i="2" s="1"/>
  <c r="C112" i="2" l="1"/>
  <c r="D90" i="2" l="1"/>
  <c r="D89" i="2" s="1"/>
  <c r="D88" i="2" s="1"/>
  <c r="C91" i="2"/>
  <c r="C90" i="2" s="1"/>
  <c r="C89" i="2" s="1"/>
  <c r="C88" i="2" s="1"/>
  <c r="E96" i="7" l="1"/>
  <c r="C31" i="2"/>
  <c r="C30" i="2" s="1"/>
  <c r="C29" i="2" s="1"/>
  <c r="C28" i="2" s="1"/>
  <c r="D87" i="2" l="1"/>
  <c r="D96" i="7" l="1"/>
  <c r="C111" i="2"/>
  <c r="C110" i="2" s="1"/>
  <c r="C109" i="2" s="1"/>
  <c r="C108" i="2" s="1"/>
  <c r="F181" i="1" l="1"/>
  <c r="F180" i="1" s="1"/>
  <c r="D107" i="2" l="1"/>
  <c r="D106" i="2" s="1"/>
  <c r="C107" i="2"/>
  <c r="C106" i="2" s="1"/>
  <c r="D105" i="2" l="1"/>
  <c r="D104" i="2" s="1"/>
  <c r="D103" i="2" s="1"/>
  <c r="C105" i="2"/>
  <c r="C104" i="2" s="1"/>
  <c r="C103" i="2" s="1"/>
  <c r="G133" i="1"/>
  <c r="G132" i="1" s="1"/>
  <c r="F133" i="1" l="1"/>
  <c r="F132" i="1" s="1"/>
  <c r="D102" i="2" l="1"/>
  <c r="D101" i="2" s="1"/>
  <c r="F219" i="1" l="1"/>
  <c r="F218" i="1" s="1"/>
  <c r="F217" i="1" s="1"/>
  <c r="F85" i="1" l="1"/>
  <c r="F84" i="1" s="1"/>
  <c r="F80" i="1" s="1"/>
  <c r="D86" i="2" l="1"/>
  <c r="D85" i="2" s="1"/>
  <c r="D84" i="2" s="1"/>
  <c r="C87" i="2"/>
  <c r="C86" i="2" s="1"/>
  <c r="C85" i="2" s="1"/>
  <c r="C84" i="2" s="1"/>
  <c r="C83" i="2" l="1"/>
  <c r="C82" i="2" s="1"/>
  <c r="D83" i="2"/>
  <c r="D82" i="2" s="1"/>
  <c r="F56" i="1" l="1"/>
  <c r="F55" i="1" l="1"/>
  <c r="F54" i="1" s="1"/>
  <c r="D55" i="2"/>
  <c r="D54" i="2" s="1"/>
  <c r="D53" i="2" s="1"/>
  <c r="D50" i="2" s="1"/>
  <c r="D49" i="2" s="1"/>
  <c r="F68" i="1"/>
  <c r="F67" i="1" s="1"/>
  <c r="F59" i="1" s="1"/>
  <c r="F78" i="1"/>
  <c r="F89" i="1"/>
  <c r="F88" i="1" s="1"/>
  <c r="F101" i="1"/>
  <c r="F100" i="1" s="1"/>
  <c r="F99" i="1" s="1"/>
  <c r="D57" i="2"/>
  <c r="F105" i="1"/>
  <c r="F104" i="1" s="1"/>
  <c r="F103" i="1" s="1"/>
  <c r="C60" i="2" s="1"/>
  <c r="F130" i="1"/>
  <c r="F129" i="1" s="1"/>
  <c r="F128" i="1" s="1"/>
  <c r="F138" i="1"/>
  <c r="F147" i="1"/>
  <c r="F149" i="1"/>
  <c r="F151" i="1"/>
  <c r="F167" i="1"/>
  <c r="F164" i="1" s="1"/>
  <c r="F163" i="1" s="1"/>
  <c r="F174" i="1"/>
  <c r="F176" i="1"/>
  <c r="F178" i="1"/>
  <c r="F201" i="1"/>
  <c r="F200" i="1" s="1"/>
  <c r="C38" i="2"/>
  <c r="G264" i="1"/>
  <c r="G263" i="1" s="1"/>
  <c r="G260" i="1" s="1"/>
  <c r="G259" i="1" s="1"/>
  <c r="F264" i="1"/>
  <c r="F263" i="1" s="1"/>
  <c r="F260" i="1" s="1"/>
  <c r="F259" i="1" s="1"/>
  <c r="G254" i="1"/>
  <c r="G253" i="1" s="1"/>
  <c r="G250" i="1" s="1"/>
  <c r="F254" i="1"/>
  <c r="F253" i="1" s="1"/>
  <c r="F250" i="1" s="1"/>
  <c r="F246" i="1" s="1"/>
  <c r="G234" i="1"/>
  <c r="G233" i="1" s="1"/>
  <c r="G230" i="1" s="1"/>
  <c r="G229" i="1" s="1"/>
  <c r="F234" i="1"/>
  <c r="F233" i="1" s="1"/>
  <c r="F230" i="1" s="1"/>
  <c r="F229" i="1" s="1"/>
  <c r="F227" i="1"/>
  <c r="F226" i="1" s="1"/>
  <c r="F225" i="1" s="1"/>
  <c r="G293" i="1"/>
  <c r="F293" i="1"/>
  <c r="F289" i="1"/>
  <c r="F297" i="1"/>
  <c r="F296" i="1" s="1"/>
  <c r="F52" i="1"/>
  <c r="F51" i="1" s="1"/>
  <c r="F50" i="1" s="1"/>
  <c r="F48" i="1"/>
  <c r="F44" i="1"/>
  <c r="F43" i="1" s="1"/>
  <c r="F33" i="1"/>
  <c r="F19" i="1"/>
  <c r="F146" i="1" l="1"/>
  <c r="F140" i="1" s="1"/>
  <c r="C122" i="2"/>
  <c r="C48" i="2"/>
  <c r="F28" i="1"/>
  <c r="F27" i="1" s="1"/>
  <c r="C19" i="2" s="1"/>
  <c r="F173" i="1"/>
  <c r="F137" i="1"/>
  <c r="F136" i="1" s="1"/>
  <c r="F71" i="1"/>
  <c r="F70" i="1" s="1"/>
  <c r="F47" i="1"/>
  <c r="F46" i="1" s="1"/>
  <c r="F14" i="1"/>
  <c r="F288" i="1"/>
  <c r="F287" i="1" s="1"/>
  <c r="C62" i="2" s="1"/>
  <c r="G292" i="1"/>
  <c r="G291" i="1" s="1"/>
  <c r="G135" i="1" s="1"/>
  <c r="F292" i="1"/>
  <c r="F291" i="1" s="1"/>
  <c r="C64" i="2" s="1"/>
  <c r="G246" i="1"/>
  <c r="F42" i="1"/>
  <c r="C56" i="2" s="1"/>
  <c r="F87" i="1"/>
  <c r="C42" i="2" s="1"/>
  <c r="C41" i="2" s="1"/>
  <c r="F295" i="1"/>
  <c r="C57" i="2"/>
  <c r="C27" i="2" l="1"/>
  <c r="F169" i="1"/>
  <c r="F135" i="1"/>
  <c r="F58" i="1"/>
  <c r="C61" i="2"/>
  <c r="D85" i="7"/>
  <c r="D84" i="7" s="1"/>
  <c r="G308" i="1"/>
  <c r="C47" i="2"/>
  <c r="C40" i="2"/>
  <c r="D48" i="2"/>
  <c r="C26" i="2"/>
  <c r="C39" i="2"/>
  <c r="D15" i="2"/>
  <c r="D120" i="2"/>
  <c r="C119" i="2"/>
  <c r="C118" i="2" s="1"/>
  <c r="D64" i="2"/>
  <c r="D61" i="2" s="1"/>
  <c r="C117" i="2"/>
  <c r="C116" i="2" s="1"/>
  <c r="C121" i="2"/>
  <c r="C120" i="2" s="1"/>
  <c r="C37" i="2"/>
  <c r="F13" i="1"/>
  <c r="F12" i="1" s="1"/>
  <c r="D83" i="7" l="1"/>
  <c r="D151" i="7" s="1"/>
  <c r="C16" i="2"/>
  <c r="C17" i="2"/>
  <c r="C36" i="2"/>
  <c r="D56" i="2"/>
  <c r="D47" i="2" s="1"/>
  <c r="C102" i="2"/>
  <c r="C101" i="2" s="1"/>
  <c r="D59" i="2"/>
  <c r="C15" i="2" l="1"/>
  <c r="D37" i="2"/>
  <c r="D36" i="2" s="1"/>
  <c r="D123" i="2" s="1"/>
  <c r="F308" i="1" l="1"/>
  <c r="C59" i="2"/>
  <c r="C123" i="2" s="1"/>
</calcChain>
</file>

<file path=xl/comments1.xml><?xml version="1.0" encoding="utf-8"?>
<comments xmlns="http://schemas.openxmlformats.org/spreadsheetml/2006/main">
  <authors>
    <author>AStasenko</author>
  </authors>
  <commentList>
    <comment ref="B7" authorId="0">
      <text>
        <r>
          <rPr>
            <b/>
            <sz val="8"/>
            <color indexed="81"/>
            <rFont val="Tahoma"/>
            <family val="2"/>
            <charset val="204"/>
          </rPr>
          <t>$$$_MAIN_$$$</t>
        </r>
      </text>
    </comment>
    <comment ref="F7" authorId="0">
      <text>
        <r>
          <rPr>
            <b/>
            <sz val="8"/>
            <color indexed="81"/>
            <rFont val="Tahoma"/>
            <family val="2"/>
            <charset val="204"/>
          </rPr>
          <t>%%%_NOTZERO_%%%</t>
        </r>
      </text>
    </comment>
  </commentList>
</comments>
</file>

<file path=xl/comments2.xml><?xml version="1.0" encoding="utf-8"?>
<comments xmlns="http://schemas.openxmlformats.org/spreadsheetml/2006/main">
  <authors>
    <author>AStasenko</author>
  </authors>
  <commentList>
    <comment ref="B10" authorId="0">
      <text>
        <r>
          <rPr>
            <b/>
            <sz val="8"/>
            <color indexed="81"/>
            <rFont val="Tahoma"/>
            <family val="2"/>
            <charset val="204"/>
          </rPr>
          <t>$$$_MAIN_$$$</t>
        </r>
      </text>
    </comment>
    <comment ref="C10" authorId="0">
      <text>
        <r>
          <rPr>
            <b/>
            <sz val="8"/>
            <color indexed="81"/>
            <rFont val="Tahoma"/>
            <family val="2"/>
            <charset val="204"/>
          </rPr>
          <t>%%%_NOTZERO_%%%</t>
        </r>
      </text>
    </comment>
  </commentList>
</comments>
</file>

<file path=xl/comments3.xml><?xml version="1.0" encoding="utf-8"?>
<comments xmlns="http://schemas.openxmlformats.org/spreadsheetml/2006/main">
  <authors>
    <author>AStasenko</author>
  </authors>
  <commentList>
    <comment ref="A7" authorId="0">
      <text>
        <r>
          <rPr>
            <b/>
            <sz val="8"/>
            <color indexed="81"/>
            <rFont val="Tahoma"/>
            <family val="2"/>
            <charset val="204"/>
          </rPr>
          <t>$$$_MAIN_$$$</t>
        </r>
      </text>
    </comment>
    <comment ref="D7" authorId="0">
      <text>
        <r>
          <rPr>
            <b/>
            <sz val="8"/>
            <color indexed="81"/>
            <rFont val="Tahoma"/>
            <family val="2"/>
            <charset val="204"/>
          </rPr>
          <t>%%%_NOTZERO_%%%</t>
        </r>
      </text>
    </comment>
  </commentList>
</comments>
</file>

<file path=xl/sharedStrings.xml><?xml version="1.0" encoding="utf-8"?>
<sst xmlns="http://schemas.openxmlformats.org/spreadsheetml/2006/main" count="908" uniqueCount="216">
  <si>
    <t>код ГРБС</t>
  </si>
  <si>
    <t>Рз  Пр</t>
  </si>
  <si>
    <t>ЦСР</t>
  </si>
  <si>
    <t>ВР</t>
  </si>
  <si>
    <t>Всего</t>
  </si>
  <si>
    <t xml:space="preserve">  </t>
  </si>
  <si>
    <t>ИТОГО</t>
  </si>
  <si>
    <t>Наименование</t>
  </si>
  <si>
    <t>0100</t>
  </si>
  <si>
    <t>0100000000</t>
  </si>
  <si>
    <t>0100111000</t>
  </si>
  <si>
    <t>0700</t>
  </si>
  <si>
    <t>1300</t>
  </si>
  <si>
    <t>1400</t>
  </si>
  <si>
    <t>9000000000</t>
  </si>
  <si>
    <t>9000070000</t>
  </si>
  <si>
    <t>0200000000</t>
  </si>
  <si>
    <t>0400000000</t>
  </si>
  <si>
    <t>0400</t>
  </si>
  <si>
    <t>1100000000</t>
  </si>
  <si>
    <t>1100020000</t>
  </si>
  <si>
    <t>0500</t>
  </si>
  <si>
    <t>0500000000</t>
  </si>
  <si>
    <t>0800</t>
  </si>
  <si>
    <t>1000</t>
  </si>
  <si>
    <t>1000000000</t>
  </si>
  <si>
    <t>1100</t>
  </si>
  <si>
    <t>9000079900</t>
  </si>
  <si>
    <t>1200000000</t>
  </si>
  <si>
    <t>1400000000</t>
  </si>
  <si>
    <t>0300000000</t>
  </si>
  <si>
    <t>0800000000</t>
  </si>
  <si>
    <t>0600000000</t>
  </si>
  <si>
    <t>0600172000</t>
  </si>
  <si>
    <t>0600272000</t>
  </si>
  <si>
    <t>0600372000</t>
  </si>
  <si>
    <t>9000073000</t>
  </si>
  <si>
    <t>9000073370</t>
  </si>
  <si>
    <t>0700000000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</si>
  <si>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</si>
  <si>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</si>
  <si>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"Управление муниципальными финансами и развитие межбюджетных отношений на 2014-2020 годы"</t>
  </si>
  <si>
    <t>Расходы на обеспечение выполнения функций органами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</si>
  <si>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</si>
  <si>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</si>
  <si>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</si>
  <si>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</si>
  <si>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</si>
  <si>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</si>
  <si>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</si>
  <si>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ОБРАЗОВАНИЕ</t>
  </si>
  <si>
    <t>Общее образование</t>
  </si>
  <si>
    <t>Предоставление межбюджетных трансфертов, а также расходование средств резервных фондов</t>
  </si>
  <si>
    <t>Межбюджетные трансферты</t>
  </si>
  <si>
    <t>Иные межбюджетные трансферты</t>
  </si>
  <si>
    <t>Иные направления расходов</t>
  </si>
  <si>
    <t>Обслуживание государственного (муниципального) долга</t>
  </si>
  <si>
    <t>Обслуживание муниципального долга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</si>
  <si>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</si>
  <si>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</si>
  <si>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Непрограммные направления расходов местного бюджета</t>
  </si>
  <si>
    <t>Субвенции местным бюджетам</t>
  </si>
  <si>
    <t>Другие общегосударственные вопросы</t>
  </si>
  <si>
    <t>Закупка товаров, работ и услуг для муниципальных нужд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</si>
  <si>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</si>
  <si>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</si>
  <si>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НАЦИОНАЛЬНАЯ ЭКОНОМИКА</t>
  </si>
  <si>
    <t>Дорожное хозяйство (дорожные фонды)</t>
  </si>
  <si>
    <t>Муниципальная программа "Модернизация и развитие автомобильных дорог общего пользования местного значения вне границ населенных пунктов в границах муниципального района Клявлинский Самарской области на 2014-2019 годы"</t>
  </si>
  <si>
    <t>Другие вопросы в области национальной экономики</t>
  </si>
  <si>
    <t>Расходы местного бюджета, в том числе расходы на предоставление межбюджетных трансфертов иным местным бюджетам, в целях софинансирования которых из областного бюджета предоставляются местным бюджетам субсидии, а также расходы местного бюджета, в целях софинансирования которых из иных местных бюджетов предоставляются субсидии</t>
  </si>
  <si>
    <t>ЖИЛИЩНО-КОММУНАЛЬНОЕ ХОЗЯЙСТВО</t>
  </si>
  <si>
    <t>Жилищное хозяйство</t>
  </si>
  <si>
    <t>Молодежная политика и оздоровление детей</t>
  </si>
  <si>
    <t>Субсидии местным бюджетам для софинансирования расходных обязательств по вопросам местного значения, предоставляемых с учетом выполнения показателей социально-экономического развития (стимулирующие субсидии)</t>
  </si>
  <si>
    <t>Расходы местного бюджета за счет стимулирующих субсидий, связанные с компенсацией расходов на повышение заработной платы работников отдельных отраслей бюджетной сферы</t>
  </si>
  <si>
    <t>КУЛЬТУРА, КИНЕМАТОГРАФИЯ</t>
  </si>
  <si>
    <t>Культура</t>
  </si>
  <si>
    <t>СОЦИАЛЬНАЯ ПОЛИТИКА</t>
  </si>
  <si>
    <t>Социальное обеспечение населения</t>
  </si>
  <si>
    <t>Субвенции федерального бюджета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</si>
  <si>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</si>
  <si>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</si>
  <si>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Охрана семьи и детства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</si>
  <si>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</si>
  <si>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Капитальные вложения в объекты государственной (муниципальной) собственности</t>
  </si>
  <si>
    <t>Бюджетные инвестиции</t>
  </si>
  <si>
    <t>Исполнение государственных полномочий Самарской области по обеспечению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</si>
  <si>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ФИЗИЧЕСКАЯ КУЛЬТУРА И СПОРТ</t>
  </si>
  <si>
    <t>Физическая культура</t>
  </si>
  <si>
    <t>Функционирование высшего должностного лица субъекта Российской Федерации и муниципального образования</t>
  </si>
  <si>
    <t>Резервные фонды</t>
  </si>
  <si>
    <t>Резервный фонд местной администрации</t>
  </si>
  <si>
    <t>Резервные средства</t>
  </si>
  <si>
    <t>Расходы на выплаты персоналу казенных учреждений</t>
  </si>
  <si>
    <t>Реализация функций управления муниципальным образованием общего значения</t>
  </si>
  <si>
    <t>Сельское хозяйство и рыболовство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</si>
  <si>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</si>
  <si>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Транспорт</t>
  </si>
  <si>
    <t>Дошкольное образование</t>
  </si>
  <si>
    <t>Расходы местного бюджета за счет стимулирующих субсидий, направленные на обеспечение организации образовательного процесса в сфере образования</t>
  </si>
  <si>
    <t>Субсидии местным бюджетам (за исключением стимулирующих субсидий и субсидий местным бюджетам за счет средств резервного фонда Правительства Самарской области и Губернатора Самарской области)</t>
  </si>
  <si>
    <t>Оплата стоимости набора продуктов питания для детей в организованных органами местного самоуправления оздоровительных лагерях с дневным пребыванием детей в каникулярное время</t>
  </si>
  <si>
    <t>Пенсионное обеспечение</t>
  </si>
  <si>
    <t>Публичные нормативные социальные выплаты гражданам</t>
  </si>
  <si>
    <t>СРЕДСТВА МАССОВОЙ ИНФОРМАЦИИ</t>
  </si>
  <si>
    <t>Периодическая печать и издательства</t>
  </si>
  <si>
    <t>Неуказанный КВСР</t>
  </si>
  <si>
    <t>Неуказанная функциональная статья</t>
  </si>
  <si>
    <t>Неуказанная КЦСР</t>
  </si>
  <si>
    <t>Наименование главного распорядителя средств муниципального бюджета, раздела подраздела, целевой статьи, групп и подгрупп видов расходов</t>
  </si>
  <si>
    <t>1004</t>
  </si>
  <si>
    <t>Молодежная политика</t>
  </si>
  <si>
    <t xml:space="preserve">Молодежная политика </t>
  </si>
  <si>
    <t>Расходы  местного бюджета, за счет средств областного бюджета, в том числе расходов на предоставление межбюджетных трансфертов местным бюджетам, в целях софинансирования которых областному бюджету предоставляются субсидии из федерального бюджета</t>
  </si>
  <si>
    <t xml:space="preserve">Муниципальная программа «Формирование комфортной городской среды на территории муниципального района Клявлинский Самарской области на 2018-2022 годы» </t>
  </si>
  <si>
    <t>Благоустройство</t>
  </si>
  <si>
    <t>Расходы местного бюджета, в том числе за счет средств, поступающих из областного бюджета, а также расходование средств резервных фондов</t>
  </si>
  <si>
    <t>Исполнение судебных актов</t>
  </si>
  <si>
    <t>Капитальные вложения в объекты недвижимого имущества государственной (муниципальной) собственности</t>
  </si>
  <si>
    <t xml:space="preserve">Бюджетные инвестиции </t>
  </si>
  <si>
    <t>Расходы местного бюджета, источником финансового обеспечения которых являются субсидии из областного бюджета, а также расходы местных бюджетов,  в целях софинансирования которых из областного бюджета предоставляются местным бюджетам субсидии</t>
  </si>
  <si>
    <t>06001S0000</t>
  </si>
  <si>
    <t>06001S2000</t>
  </si>
  <si>
    <t>06001S2007</t>
  </si>
  <si>
    <t>06002S0000</t>
  </si>
  <si>
    <t>06002S2000</t>
  </si>
  <si>
    <t>06002S2007</t>
  </si>
  <si>
    <t>06003S0000</t>
  </si>
  <si>
    <t>06003S2007</t>
  </si>
  <si>
    <t>Муниципальная программа "Устойчивое развитие сельских территорий муниципального района Клявлинский Самарской области на 2014-2021 годы"</t>
  </si>
  <si>
    <t>Коммунальное хозяйство</t>
  </si>
  <si>
    <t>Обеспечение проведения выборов и референдумов</t>
  </si>
  <si>
    <t>Специальные расходы</t>
  </si>
  <si>
    <t>Проведение выборов в представительные органы муниципального образования</t>
  </si>
  <si>
    <t>06002S0970</t>
  </si>
  <si>
    <t>Софинансирование местного бюджета мероприятий, направленных на создание в общеобразовательных организациях, расположенных в сельской местности, условий для занятий физической культурой и спортом (расходы сверх софинансирования)</t>
  </si>
  <si>
    <t>06002Z0970</t>
  </si>
  <si>
    <t>Создание в общеобразовательных организациях, расположенных в сельской местности, условий для занятий физической культурой и спортом (расходы сверх софинансирования)</t>
  </si>
  <si>
    <t>Долевое участие местного бюджета в софинансировании мероприятий, направленных  на реализацию мероприятий по устойчивому развитию сельских территорий (расходы сверх софинансирования)</t>
  </si>
  <si>
    <t>Реализация мероприятий по устойчивому развитию сельских территорий (расходы сверх софинансирования)</t>
  </si>
  <si>
    <t>Иные выплаты населению</t>
  </si>
  <si>
    <t>Иные межбюджетные трансферты местным бюджетам из областного бюджета</t>
  </si>
  <si>
    <t>Муниципальная программа «Развитие муниципального управления и эффективная деятельность органов местного самоуправления в  муниципальном районе Клявлинский Самарской области на 2018 – 2024 годы»</t>
  </si>
  <si>
    <t>Иные межбюджетные трансферты из областного бюджета  местным бюджетам на исполнение органами местного смоуправления Сам. обл. актов гос.органов по обеспечению жилыми помещениями детей-сирот и детей ,оставшихся без попечения родителей</t>
  </si>
  <si>
    <t>Закупка товаров, работ и услуг для государственных (муниципальных) нужд</t>
  </si>
  <si>
    <t>Предоставление субсидий городским округам и муниципальным районам Самарской области на поддержку муниципальных программ развития СОНКО</t>
  </si>
  <si>
    <t>Расходы местных бюджетов, в том числе осуществляемые за счет средств, поступающих из  областного бюджета, а также расходование средств резервных фондов</t>
  </si>
  <si>
    <t>Другие вопросы в области социальной политики</t>
  </si>
  <si>
    <t>Осуществление софинансирования местным бюджетом мероприятий  на поддержку муниципальных программ развития СОНКО</t>
  </si>
  <si>
    <t>90 4 00 00000</t>
  </si>
  <si>
    <t>90 7 00 00000</t>
  </si>
  <si>
    <t>90 8 00 00000</t>
  </si>
  <si>
    <t>90 6 00 00000</t>
  </si>
  <si>
    <t>Непрограммные направления расходов местного бюджета в сфере охраны окружающей среды</t>
  </si>
  <si>
    <t>Непрограммные направления расходов  местного бюджета  в области национальной экономики</t>
  </si>
  <si>
    <t>Непрограммные направления  расходов местного бюджета в сфере образования</t>
  </si>
  <si>
    <t>Непрограммные направления  расходов  местного бюджета  в области культуры и кинематографии</t>
  </si>
  <si>
    <t>Непрограммные направления местного бюджета 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 и межбюджетных отношений</t>
  </si>
  <si>
    <t>Судебная система</t>
  </si>
  <si>
    <t>Наименование  раздела, подраздела расходов</t>
  </si>
  <si>
    <t>Прочие межбюджетные трансферты общего характера</t>
  </si>
  <si>
    <t>Обслуживание государственного (муниципального) внутреннего долга</t>
  </si>
  <si>
    <t>Муниципальное казенное учреждение "Управление финансами муниципального района Клявлинский Самарской области"</t>
  </si>
  <si>
    <t>Муниципальное учреждение-Комитет по управлению муниципальным имуществом администрации муниципального района Клявлинский Самарской области</t>
  </si>
  <si>
    <t>Администрация муниципального района Клявлинский Самарской области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</si>
  <si>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</si>
  <si>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</si>
  <si>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ОБСЛУЖИВАНИЕ ГОСУДАРСТВЕННОГО  (МУНИЦИПАЛЬНОГО) ДОЛГА</t>
  </si>
  <si>
    <t>МЕЖБЮДЖЕТНЫЕ ТРАНСФЕРТЫ ОБЩЕГО ХАРАКТЕРА БЮДЖЕТАМ БЮДЖЕТНОЙ СИСТЕМЫ РОССИЙСКОЙ ФЕДЕРАЦИИ</t>
  </si>
  <si>
    <t>Другие вопросы в области образования</t>
  </si>
  <si>
    <t>Счетная палата муниципального района Клявлинский Самарской области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</si>
  <si>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</si>
  <si>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в том числе за счет безвозмезд-ных поступлений имеющие целевое назначение из вышестоящих бюджетов</t>
  </si>
  <si>
    <t>Муниципальная программа "Управление муниципальными финансами и развитие межбюджетных отношений на 2018-2026 годы"</t>
  </si>
  <si>
    <t>Муниципальная программа "Управление имуществом муниципального района Клявлинский на 2019-2026 годы"</t>
  </si>
  <si>
    <t>Муниципальная программа "Снижение административных барьеров, повышение качества предоставления государственных и муниципальных услуг" на базе "Многофункционального центра предоставления государственных и муниципальных услуг" муниципального района Клявлинский Самарской области на 2012-2026 годы"</t>
  </si>
  <si>
    <t>Муниципальная программа «Комплексное развитие сельских территорий муниципального района Клявлинский Самарской области на 2020-2026 годы»</t>
  </si>
  <si>
    <t>Муниципальная программа "Развитие культуры, молодежной политики и спорта муниципального района Клявлинский до 2026 года"</t>
  </si>
  <si>
    <t>Муниципальная программа "Молодой семье- доступное жилье" на 2011-2026 г.г.</t>
  </si>
  <si>
    <t>Муниципальная программа "Поддержка социально ориентированных некоммерческих организаций в муниципальном районе Клявлинский" на 2019-2026 годы</t>
  </si>
  <si>
    <t>Муниципальная программа "Управление делами в муниципальном районе Клявлинский на 2017-2026 годы"</t>
  </si>
  <si>
    <t>Муниципальная программа "Развитие сельского хозяйства и регулирования рынков сельскохозяйственной продукции, сырья и продовольствия в муниципальном районе Клявлинский на 2019-2026 годы"</t>
  </si>
  <si>
    <t>Муниципальная программа "Развитие муниципального пассажирского транспорта и транспортной инфраструктуры в муниципальном районе Клявлинский на 2013-2026 годы"</t>
  </si>
  <si>
    <t>Муниципальная программа "Обеспечение организации образовательного процесса в общеобразовательных учреждениях, расположенных на территории муниципального района Клявлинский Самарской области" на 2013-2026 годы</t>
  </si>
  <si>
    <t>Муниципальная программа "Поддержка и развитие районной газеты "Знамя Родины" на 2014-2026 годы"</t>
  </si>
  <si>
    <t>Муниципальная программа "Создание условий для эффективного осуществления полномочий Счетной палатой муниципального района Клявлинский Самарской области на 2021-2026 годы"</t>
  </si>
  <si>
    <t>Муниципальная программа "Природоохранные мероприятия на территории муниципального района Клявлинский  на 2023-2027 гг."</t>
  </si>
  <si>
    <t>Муниципальная программа "Улучшение условий охраны труда в муниципальном районе Клявлинский Самарской области на 2021-2026 годы"</t>
  </si>
  <si>
    <t>Муниципальная программа "Модернизация и развитие автомобильных дорог общего пользования местного значения вне границ населенных пунктов в границах муниципального района Клявлинский Самарской области на 2014-2026 годы"</t>
  </si>
  <si>
    <t>Муниципальная программа "Развитие культуры, молодежной политики и спорта муниципального района Клявлинский  до 2026 года"</t>
  </si>
  <si>
    <t>Муниципальная программа  "Поддержка и развитие малого и среднего предпринимательства на территории муниципального района Клявлинский Самарской области"  на 2023 - 2026 годы</t>
  </si>
  <si>
    <t>Муниципальная программа "Формирование комфортной городской среды на территории муниципального района Клявлинский Самарской области на 2018-2024 годы"</t>
  </si>
  <si>
    <t>Муниципальная программа "Профилактика правонарушений и обеспечение общественной безопасности в муниципальном районе Клявлинский на 2020-2026 годы"</t>
  </si>
  <si>
    <t>Муниципальная программа "Развитие физической культуры и спорта муниципального района Клявлинский на период до 2026 года"</t>
  </si>
  <si>
    <t>Муниципальная программа "Развитие муниципального управления и эффективная деятельность органов местного самоуправления в  муниципальном районе Клявлинский Самарской области на 2018 – 2025 годы"</t>
  </si>
  <si>
    <t>Муниципальная программа "Создание благоприятных условий в целях привлечения медицинских работников для работы в государственных бюджетных учреждениях здравоохранения, расположенных на территории муниципального района Клявлинский Самарской области на 2019-2026 годы"</t>
  </si>
  <si>
    <t>Муниципальная программа "Профилактика терроризма и экстремизма в муниципальном районе Клявлинский Самарской области  на 2018– 2026  годы"</t>
  </si>
  <si>
    <t>Муниципальная программа "Профилактика терроризма и экстремизма в муниципальном районе Клявлинский Самарской области  на 2018– 2026 годы"</t>
  </si>
  <si>
    <t>Муниципальная программа  "Поддержка и развитие малого и среднего предпринимательства на территории муниципального района Клявлинский Самарской области" на 2023 - 2026 годы</t>
  </si>
  <si>
    <t>Другие вопросы в области охраны окружающей среды</t>
  </si>
  <si>
    <t>Муниципальная программа «Комплексное развитие сельских территорий муниципального района Клявлинский Самарской области на 2020-2025 годы»</t>
  </si>
  <si>
    <t>Охрана окружающей среды</t>
  </si>
  <si>
    <t>Муниципальная программа  "Защита населения и территории муниципального района Клявлинский от чрезвычайных ситуаций, обеспечение пожарной безопасности и безопасности людей на водных объектах на 2021-2025 годы"</t>
  </si>
  <si>
    <t>Бюджетные ассигнования</t>
  </si>
  <si>
    <t>Исполнено</t>
  </si>
  <si>
    <t>тыс. руб.</t>
  </si>
  <si>
    <t>Приложение 3</t>
  </si>
  <si>
    <t xml:space="preserve">к постановлению Администрации </t>
  </si>
  <si>
    <t>муниципального района Клявлинский Самарской области</t>
  </si>
  <si>
    <t>Расходы местного бюджета  за 1 полугодие 2023 год  по ведомственной структуре расходов местного бюджета</t>
  </si>
  <si>
    <t>Приложение 4</t>
  </si>
  <si>
    <t>Расходы местного бюджета за 1 полугодие  2023 года  по разделам и подразделам классификации расходов бюджетов.</t>
  </si>
  <si>
    <t>тыс.руб.</t>
  </si>
  <si>
    <t>Приложение 5</t>
  </si>
  <si>
    <t xml:space="preserve">Расходы местного бюджета за 1 полугодие  2023 года 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местного  бюджета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</si>
</sst>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0000"/>
    <numFmt numFmtId="166" formatCode="#,##0.000"/>
    <numFmt numFmtId="167" formatCode="_(* #,##0.00_);_(* \(#,##0.00\);_(* &quot;-&quot;??_);_(@_)"/>
    <numFmt numFmtId="168" formatCode="000"/>
    <numFmt numFmtId="169" formatCode="0000000000"/>
    <numFmt numFmtId="170" formatCode="_(* #,##0.000_);_(* \(#,##0.000\);_(* &quot;-&quot;??_);_(@_)"/>
    <numFmt numFmtId="171" formatCode="_-* #,##0.00\ &quot;грн.&quot;_-;\-* #,##0.00\ &quot;грн.&quot;_-;_-* &quot;-&quot;??\ &quot;грн.&quot;_-;_-@_-"/>
    <numFmt numFmtId="172" formatCode="_-* #,##0.00\ _г_р_н_._-;\-* #,##0.00\ _г_р_н_._-;_-* &quot;-&quot;??\ _г_р_н_._-;_-@_-"/>
  </numFmts>
  <fonts count="21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8"/>
      <color indexed="81"/>
      <name val="Tahoma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Arial Cyr"/>
      <family val="2"/>
      <charset val="204"/>
    </font>
    <font>
      <b/>
      <sz val="10"/>
      <name val="Arial Cyr"/>
      <family val="2"/>
      <charset val="204"/>
    </font>
    <font>
      <sz val="9"/>
      <color theme="1"/>
      <name val="Arial Cyr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7">
    <xf numFmtId="0" fontId="0" fillId="0" borderId="0"/>
    <xf numFmtId="0" fontId="2" fillId="0" borderId="0"/>
    <xf numFmtId="0" fontId="4" fillId="0" borderId="0"/>
    <xf numFmtId="0" fontId="2" fillId="0" borderId="0"/>
    <xf numFmtId="0" fontId="6" fillId="0" borderId="0"/>
    <xf numFmtId="167" fontId="2" fillId="0" borderId="0" applyFont="0" applyFill="0" applyBorder="0" applyAlignment="0" applyProtection="0"/>
    <xf numFmtId="164" fontId="2" fillId="0" borderId="0" applyFill="0" applyBorder="0" applyAlignment="0" applyProtection="0"/>
    <xf numFmtId="0" fontId="2" fillId="0" borderId="0"/>
    <xf numFmtId="171" fontId="9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2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9" fillId="0" borderId="0" applyFont="0" applyFill="0" applyBorder="0" applyAlignment="0" applyProtection="0"/>
  </cellStyleXfs>
  <cellXfs count="176">
    <xf numFmtId="0" fontId="0" fillId="0" borderId="0" xfId="0"/>
    <xf numFmtId="49" fontId="7" fillId="0" borderId="0" xfId="4" applyNumberFormat="1" applyFont="1" applyFill="1"/>
    <xf numFmtId="0" fontId="0" fillId="0" borderId="0" xfId="0" applyFill="1"/>
    <xf numFmtId="166" fontId="3" fillId="0" borderId="0" xfId="1" applyNumberFormat="1" applyFont="1" applyFill="1" applyBorder="1" applyAlignment="1" applyProtection="1">
      <alignment horizontal="right" wrapText="1"/>
      <protection hidden="1"/>
    </xf>
    <xf numFmtId="0" fontId="6" fillId="0" borderId="0" xfId="4" applyFill="1"/>
    <xf numFmtId="0" fontId="6" fillId="0" borderId="0" xfId="4"/>
    <xf numFmtId="49" fontId="7" fillId="0" borderId="0" xfId="4" applyNumberFormat="1" applyFont="1"/>
    <xf numFmtId="166" fontId="3" fillId="2" borderId="8" xfId="4" applyNumberFormat="1" applyFont="1" applyFill="1" applyBorder="1"/>
    <xf numFmtId="0" fontId="0" fillId="2" borderId="0" xfId="0" applyFill="1"/>
    <xf numFmtId="166" fontId="3" fillId="2" borderId="1" xfId="4" applyNumberFormat="1" applyFont="1" applyFill="1" applyBorder="1"/>
    <xf numFmtId="0" fontId="3" fillId="2" borderId="1" xfId="1" applyNumberFormat="1" applyFont="1" applyFill="1" applyBorder="1" applyAlignment="1" applyProtection="1">
      <alignment horizontal="left" vertical="distributed" wrapText="1"/>
      <protection hidden="1"/>
    </xf>
    <xf numFmtId="0" fontId="6" fillId="0" borderId="0" xfId="4" applyFill="1" applyBorder="1"/>
    <xf numFmtId="0" fontId="3" fillId="2" borderId="3" xfId="1" applyNumberFormat="1" applyFont="1" applyFill="1" applyBorder="1" applyAlignment="1" applyProtection="1">
      <alignment horizontal="left" vertical="distributed" wrapText="1"/>
      <protection hidden="1"/>
    </xf>
    <xf numFmtId="0" fontId="0" fillId="3" borderId="0" xfId="0" applyFill="1"/>
    <xf numFmtId="0" fontId="12" fillId="2" borderId="1" xfId="2" applyFont="1" applyFill="1" applyBorder="1" applyAlignment="1" applyProtection="1">
      <alignment wrapText="1"/>
    </xf>
    <xf numFmtId="0" fontId="0" fillId="4" borderId="0" xfId="0" applyFill="1"/>
    <xf numFmtId="0" fontId="6" fillId="2" borderId="0" xfId="4" applyFill="1"/>
    <xf numFmtId="166" fontId="3" fillId="2" borderId="16" xfId="4" applyNumberFormat="1" applyFont="1" applyFill="1" applyBorder="1"/>
    <xf numFmtId="166" fontId="5" fillId="2" borderId="1" xfId="4" applyNumberFormat="1" applyFont="1" applyFill="1" applyBorder="1"/>
    <xf numFmtId="166" fontId="5" fillId="2" borderId="8" xfId="1" applyNumberFormat="1" applyFont="1" applyFill="1" applyBorder="1" applyAlignment="1" applyProtection="1">
      <alignment horizontal="center" wrapText="1"/>
      <protection hidden="1"/>
    </xf>
    <xf numFmtId="0" fontId="3" fillId="2" borderId="10" xfId="1" applyNumberFormat="1" applyFont="1" applyFill="1" applyBorder="1" applyAlignment="1" applyProtection="1">
      <alignment horizontal="left" vertical="distributed" wrapText="1"/>
      <protection hidden="1"/>
    </xf>
    <xf numFmtId="0" fontId="3" fillId="2" borderId="15" xfId="1" applyNumberFormat="1" applyFont="1" applyFill="1" applyBorder="1" applyAlignment="1" applyProtection="1">
      <alignment horizontal="left" vertical="distributed" wrapText="1"/>
      <protection hidden="1"/>
    </xf>
    <xf numFmtId="166" fontId="3" fillId="2" borderId="0" xfId="4" applyNumberFormat="1" applyFont="1" applyFill="1"/>
    <xf numFmtId="0" fontId="12" fillId="2" borderId="0" xfId="1" applyFont="1" applyFill="1" applyBorder="1" applyAlignment="1"/>
    <xf numFmtId="0" fontId="12" fillId="2" borderId="0" xfId="1" applyFont="1" applyFill="1" applyBorder="1" applyAlignment="1">
      <alignment horizontal="right"/>
    </xf>
    <xf numFmtId="170" fontId="13" fillId="2" borderId="1" xfId="5" applyNumberFormat="1" applyFont="1" applyFill="1" applyBorder="1" applyAlignment="1" applyProtection="1">
      <alignment horizontal="right" wrapText="1"/>
      <protection hidden="1"/>
    </xf>
    <xf numFmtId="0" fontId="12" fillId="2" borderId="7" xfId="3" applyFont="1" applyFill="1" applyBorder="1" applyAlignment="1"/>
    <xf numFmtId="0" fontId="14" fillId="2" borderId="0" xfId="0" applyFont="1" applyFill="1"/>
    <xf numFmtId="166" fontId="13" fillId="2" borderId="1" xfId="3" applyNumberFormat="1" applyFont="1" applyFill="1" applyBorder="1" applyAlignment="1" applyProtection="1">
      <alignment horizontal="center" wrapText="1"/>
      <protection hidden="1"/>
    </xf>
    <xf numFmtId="165" fontId="13" fillId="2" borderId="1" xfId="3" applyNumberFormat="1" applyFont="1" applyFill="1" applyBorder="1" applyAlignment="1" applyProtection="1">
      <alignment horizontal="center" wrapText="1"/>
      <protection hidden="1"/>
    </xf>
    <xf numFmtId="0" fontId="13" fillId="2" borderId="1" xfId="2" applyFont="1" applyFill="1" applyBorder="1" applyAlignment="1" applyProtection="1">
      <alignment wrapText="1"/>
    </xf>
    <xf numFmtId="166" fontId="5" fillId="2" borderId="3" xfId="1" applyNumberFormat="1" applyFont="1" applyFill="1" applyBorder="1" applyAlignment="1" applyProtection="1">
      <alignment horizontal="right" wrapText="1"/>
      <protection hidden="1"/>
    </xf>
    <xf numFmtId="166" fontId="13" fillId="2" borderId="3" xfId="1" applyNumberFormat="1" applyFont="1" applyFill="1" applyBorder="1" applyAlignment="1" applyProtection="1">
      <alignment horizontal="right" wrapText="1"/>
      <protection hidden="1"/>
    </xf>
    <xf numFmtId="165" fontId="12" fillId="2" borderId="1" xfId="3" applyNumberFormat="1" applyFont="1" applyFill="1" applyBorder="1" applyAlignment="1" applyProtection="1">
      <alignment horizontal="center" wrapText="1"/>
      <protection hidden="1"/>
    </xf>
    <xf numFmtId="166" fontId="12" fillId="2" borderId="3" xfId="1" applyNumberFormat="1" applyFont="1" applyFill="1" applyBorder="1" applyAlignment="1" applyProtection="1">
      <alignment horizontal="right" wrapText="1"/>
      <protection hidden="1"/>
    </xf>
    <xf numFmtId="0" fontId="15" fillId="2" borderId="0" xfId="4" applyFont="1" applyFill="1" applyBorder="1" applyAlignment="1"/>
    <xf numFmtId="166" fontId="15" fillId="2" borderId="0" xfId="4" applyNumberFormat="1" applyFont="1" applyFill="1" applyBorder="1"/>
    <xf numFmtId="166" fontId="12" fillId="2" borderId="0" xfId="4" applyNumberFormat="1" applyFont="1" applyFill="1" applyBorder="1"/>
    <xf numFmtId="0" fontId="15" fillId="2" borderId="0" xfId="4" applyFont="1" applyFill="1" applyAlignment="1"/>
    <xf numFmtId="166" fontId="15" fillId="2" borderId="0" xfId="4" applyNumberFormat="1" applyFont="1" applyFill="1"/>
    <xf numFmtId="166" fontId="12" fillId="2" borderId="0" xfId="4" applyNumberFormat="1" applyFont="1" applyFill="1"/>
    <xf numFmtId="0" fontId="13" fillId="2" borderId="1" xfId="3" applyNumberFormat="1" applyFont="1" applyFill="1" applyBorder="1" applyAlignment="1" applyProtection="1">
      <alignment horizontal="center" wrapText="1"/>
      <protection hidden="1"/>
    </xf>
    <xf numFmtId="166" fontId="3" fillId="2" borderId="0" xfId="1" applyNumberFormat="1" applyFont="1" applyFill="1" applyBorder="1" applyAlignment="1" applyProtection="1">
      <alignment horizontal="right" wrapText="1"/>
      <protection hidden="1"/>
    </xf>
    <xf numFmtId="0" fontId="3" fillId="2" borderId="1" xfId="2" applyFont="1" applyFill="1" applyBorder="1" applyAlignment="1" applyProtection="1">
      <alignment wrapText="1"/>
    </xf>
    <xf numFmtId="0" fontId="12" fillId="2" borderId="1" xfId="2" applyFont="1" applyFill="1" applyBorder="1" applyAlignment="1" applyProtection="1">
      <alignment horizontal="left" wrapText="1"/>
    </xf>
    <xf numFmtId="169" fontId="3" fillId="0" borderId="1" xfId="10" applyNumberFormat="1" applyFont="1" applyFill="1" applyBorder="1" applyAlignment="1" applyProtection="1">
      <alignment horizontal="left" vertical="center" wrapText="1"/>
      <protection hidden="1"/>
    </xf>
    <xf numFmtId="165" fontId="12" fillId="0" borderId="1" xfId="3" applyNumberFormat="1" applyFont="1" applyFill="1" applyBorder="1" applyAlignment="1" applyProtection="1">
      <alignment horizontal="center" wrapText="1"/>
      <protection hidden="1"/>
    </xf>
    <xf numFmtId="0" fontId="6" fillId="0" borderId="0" xfId="4" applyFont="1" applyFill="1"/>
    <xf numFmtId="0" fontId="6" fillId="2" borderId="0" xfId="4" applyFont="1" applyFill="1"/>
    <xf numFmtId="166" fontId="3" fillId="2" borderId="9" xfId="4" applyNumberFormat="1" applyFont="1" applyFill="1" applyBorder="1"/>
    <xf numFmtId="166" fontId="3" fillId="2" borderId="18" xfId="4" applyNumberFormat="1" applyFont="1" applyFill="1" applyBorder="1"/>
    <xf numFmtId="166" fontId="3" fillId="2" borderId="6" xfId="4" applyNumberFormat="1" applyFont="1" applyFill="1" applyBorder="1"/>
    <xf numFmtId="166" fontId="5" fillId="2" borderId="6" xfId="4" applyNumberFormat="1" applyFont="1" applyFill="1" applyBorder="1"/>
    <xf numFmtId="0" fontId="3" fillId="2" borderId="6" xfId="1" applyNumberFormat="1" applyFont="1" applyFill="1" applyBorder="1" applyAlignment="1" applyProtection="1">
      <alignment horizontal="left" vertical="distributed" wrapText="1"/>
      <protection hidden="1"/>
    </xf>
    <xf numFmtId="0" fontId="12" fillId="2" borderId="6" xfId="2" applyFont="1" applyFill="1" applyBorder="1" applyAlignment="1" applyProtection="1">
      <alignment horizontal="left" wrapText="1"/>
    </xf>
    <xf numFmtId="166" fontId="3" fillId="2" borderId="17" xfId="4" applyNumberFormat="1" applyFont="1" applyFill="1" applyBorder="1"/>
    <xf numFmtId="166" fontId="5" fillId="2" borderId="18" xfId="4" applyNumberFormat="1" applyFont="1" applyFill="1" applyBorder="1"/>
    <xf numFmtId="0" fontId="5" fillId="2" borderId="1" xfId="1" applyNumberFormat="1" applyFont="1" applyFill="1" applyBorder="1" applyAlignment="1" applyProtection="1">
      <alignment horizontal="left" vertical="distributed" wrapText="1"/>
      <protection hidden="1"/>
    </xf>
    <xf numFmtId="166" fontId="5" fillId="2" borderId="9" xfId="4" applyNumberFormat="1" applyFont="1" applyFill="1" applyBorder="1"/>
    <xf numFmtId="0" fontId="5" fillId="2" borderId="6" xfId="1" applyNumberFormat="1" applyFont="1" applyFill="1" applyBorder="1" applyAlignment="1" applyProtection="1">
      <alignment horizontal="left" vertical="distributed" wrapText="1"/>
      <protection hidden="1"/>
    </xf>
    <xf numFmtId="0" fontId="13" fillId="2" borderId="1" xfId="2" applyFont="1" applyFill="1" applyBorder="1" applyAlignment="1" applyProtection="1">
      <alignment horizontal="left" wrapText="1"/>
    </xf>
    <xf numFmtId="0" fontId="13" fillId="2" borderId="6" xfId="2" applyFont="1" applyFill="1" applyBorder="1" applyAlignment="1" applyProtection="1">
      <alignment horizontal="left" wrapText="1"/>
    </xf>
    <xf numFmtId="0" fontId="16" fillId="0" borderId="0" xfId="4" applyFont="1"/>
    <xf numFmtId="0" fontId="3" fillId="2" borderId="1" xfId="4" applyFont="1" applyFill="1" applyBorder="1" applyAlignment="1">
      <alignment horizontal="left"/>
    </xf>
    <xf numFmtId="166" fontId="17" fillId="2" borderId="0" xfId="4" applyNumberFormat="1" applyFont="1" applyFill="1"/>
    <xf numFmtId="0" fontId="12" fillId="0" borderId="0" xfId="3" applyFont="1" applyFill="1" applyBorder="1" applyAlignment="1"/>
    <xf numFmtId="0" fontId="13" fillId="0" borderId="1" xfId="3" applyNumberFormat="1" applyFont="1" applyFill="1" applyBorder="1" applyAlignment="1" applyProtection="1">
      <alignment horizontal="left" wrapText="1"/>
      <protection hidden="1"/>
    </xf>
    <xf numFmtId="0" fontId="14" fillId="0" borderId="0" xfId="0" applyFont="1" applyFill="1"/>
    <xf numFmtId="49" fontId="13" fillId="0" borderId="1" xfId="3" applyNumberFormat="1" applyFont="1" applyFill="1" applyBorder="1" applyAlignment="1" applyProtection="1">
      <alignment horizontal="center" vertical="distributed" wrapText="1"/>
      <protection hidden="1"/>
    </xf>
    <xf numFmtId="0" fontId="13" fillId="0" borderId="1" xfId="2" applyFont="1" applyFill="1" applyBorder="1" applyAlignment="1" applyProtection="1">
      <alignment wrapText="1"/>
    </xf>
    <xf numFmtId="0" fontId="12" fillId="0" borderId="1" xfId="2" applyFont="1" applyFill="1" applyBorder="1" applyAlignment="1" applyProtection="1">
      <alignment wrapText="1"/>
    </xf>
    <xf numFmtId="0" fontId="3" fillId="0" borderId="1" xfId="2" applyFont="1" applyFill="1" applyBorder="1" applyAlignment="1" applyProtection="1">
      <alignment wrapText="1"/>
    </xf>
    <xf numFmtId="0" fontId="15" fillId="0" borderId="0" xfId="4" applyFont="1" applyFill="1" applyAlignment="1"/>
    <xf numFmtId="49" fontId="15" fillId="0" borderId="0" xfId="4" applyNumberFormat="1" applyFont="1" applyFill="1" applyBorder="1" applyAlignment="1">
      <alignment vertical="distributed"/>
    </xf>
    <xf numFmtId="49" fontId="15" fillId="0" borderId="0" xfId="4" applyNumberFormat="1" applyFont="1" applyFill="1" applyAlignment="1">
      <alignment vertical="distributed"/>
    </xf>
    <xf numFmtId="0" fontId="11" fillId="3" borderId="0" xfId="0" applyFont="1" applyFill="1"/>
    <xf numFmtId="0" fontId="3" fillId="2" borderId="1" xfId="1" applyNumberFormat="1" applyFont="1" applyFill="1" applyBorder="1" applyAlignment="1" applyProtection="1">
      <alignment horizontal="center" vertical="distributed" wrapText="1"/>
      <protection hidden="1"/>
    </xf>
    <xf numFmtId="0" fontId="3" fillId="2" borderId="0" xfId="1" applyFont="1" applyFill="1" applyBorder="1" applyAlignment="1" applyProtection="1"/>
    <xf numFmtId="0" fontId="3" fillId="2" borderId="0" xfId="1" applyFont="1" applyFill="1" applyBorder="1" applyAlignment="1" applyProtection="1">
      <alignment horizontal="center"/>
    </xf>
    <xf numFmtId="168" fontId="5" fillId="2" borderId="1" xfId="1" applyNumberFormat="1" applyFont="1" applyFill="1" applyBorder="1" applyAlignment="1" applyProtection="1">
      <alignment horizontal="center" vertical="distributed"/>
      <protection hidden="1"/>
    </xf>
    <xf numFmtId="49" fontId="5" fillId="2" borderId="5" xfId="1" applyNumberFormat="1" applyFont="1" applyFill="1" applyBorder="1" applyAlignment="1" applyProtection="1">
      <alignment horizontal="center" vertical="distributed" wrapText="1"/>
      <protection hidden="1"/>
    </xf>
    <xf numFmtId="165" fontId="5" fillId="2" borderId="2" xfId="3" applyNumberFormat="1" applyFont="1" applyFill="1" applyBorder="1" applyAlignment="1" applyProtection="1">
      <alignment wrapText="1"/>
      <protection hidden="1"/>
    </xf>
    <xf numFmtId="0" fontId="5" fillId="2" borderId="1" xfId="2" applyFont="1" applyFill="1" applyBorder="1" applyAlignment="1" applyProtection="1">
      <alignment wrapText="1"/>
    </xf>
    <xf numFmtId="165" fontId="5" fillId="2" borderId="1" xfId="3" applyNumberFormat="1" applyFont="1" applyFill="1" applyBorder="1" applyAlignment="1" applyProtection="1">
      <alignment horizontal="center" wrapText="1"/>
      <protection hidden="1"/>
    </xf>
    <xf numFmtId="169" fontId="5" fillId="2" borderId="1" xfId="1" applyNumberFormat="1" applyFont="1" applyFill="1" applyBorder="1" applyAlignment="1" applyProtection="1">
      <alignment horizontal="center" wrapText="1"/>
      <protection hidden="1"/>
    </xf>
    <xf numFmtId="165" fontId="3" fillId="2" borderId="1" xfId="3" applyNumberFormat="1" applyFont="1" applyFill="1" applyBorder="1" applyAlignment="1" applyProtection="1">
      <alignment horizontal="center" wrapText="1"/>
      <protection hidden="1"/>
    </xf>
    <xf numFmtId="169" fontId="3" fillId="2" borderId="1" xfId="1" applyNumberFormat="1" applyFont="1" applyFill="1" applyBorder="1" applyAlignment="1" applyProtection="1">
      <alignment horizontal="center" wrapText="1"/>
      <protection hidden="1"/>
    </xf>
    <xf numFmtId="0" fontId="3" fillId="2" borderId="1" xfId="1" applyNumberFormat="1" applyFont="1" applyFill="1" applyBorder="1" applyAlignment="1" applyProtection="1">
      <alignment horizontal="center" wrapText="1"/>
      <protection hidden="1"/>
    </xf>
    <xf numFmtId="0" fontId="3" fillId="2" borderId="1" xfId="2" applyFont="1" applyFill="1" applyBorder="1" applyAlignment="1" applyProtection="1">
      <alignment horizontal="left" wrapText="1"/>
    </xf>
    <xf numFmtId="165" fontId="3" fillId="2" borderId="1" xfId="3" applyNumberFormat="1" applyFont="1" applyFill="1" applyBorder="1" applyAlignment="1" applyProtection="1">
      <alignment horizontal="distributed" wrapText="1"/>
      <protection hidden="1"/>
    </xf>
    <xf numFmtId="169" fontId="3" fillId="2" borderId="1" xfId="1" applyNumberFormat="1" applyFont="1" applyFill="1" applyBorder="1" applyAlignment="1" applyProtection="1">
      <alignment horizontal="distributed" wrapText="1"/>
      <protection hidden="1"/>
    </xf>
    <xf numFmtId="0" fontId="3" fillId="2" borderId="1" xfId="1" applyNumberFormat="1" applyFont="1" applyFill="1" applyBorder="1" applyAlignment="1" applyProtection="1">
      <alignment horizontal="distributed" wrapText="1"/>
      <protection hidden="1"/>
    </xf>
    <xf numFmtId="49" fontId="5" fillId="2" borderId="1" xfId="2" applyNumberFormat="1" applyFont="1" applyFill="1" applyBorder="1" applyAlignment="1" applyProtection="1">
      <alignment horizontal="left" vertical="distributed" wrapText="1"/>
    </xf>
    <xf numFmtId="49" fontId="3" fillId="2" borderId="1" xfId="2" applyNumberFormat="1" applyFont="1" applyFill="1" applyBorder="1" applyAlignment="1" applyProtection="1">
      <alignment horizontal="left" wrapText="1"/>
    </xf>
    <xf numFmtId="49" fontId="5" fillId="2" borderId="1" xfId="1" applyNumberFormat="1" applyFont="1" applyFill="1" applyBorder="1" applyAlignment="1" applyProtection="1">
      <alignment horizontal="left" vertical="distributed" wrapText="1"/>
      <protection hidden="1"/>
    </xf>
    <xf numFmtId="165" fontId="5" fillId="2" borderId="1" xfId="3" applyNumberFormat="1" applyFont="1" applyFill="1" applyBorder="1" applyAlignment="1" applyProtection="1">
      <alignment wrapText="1"/>
      <protection hidden="1"/>
    </xf>
    <xf numFmtId="165" fontId="3" fillId="2" borderId="1" xfId="3" applyNumberFormat="1" applyFont="1" applyFill="1" applyBorder="1" applyAlignment="1" applyProtection="1">
      <alignment wrapText="1"/>
      <protection hidden="1"/>
    </xf>
    <xf numFmtId="168" fontId="5" fillId="2" borderId="1" xfId="1" applyNumberFormat="1" applyFont="1" applyFill="1" applyBorder="1" applyAlignment="1" applyProtection="1">
      <alignment vertical="distributed"/>
      <protection hidden="1"/>
    </xf>
    <xf numFmtId="168" fontId="3" fillId="2" borderId="1" xfId="1" applyNumberFormat="1" applyFont="1" applyFill="1" applyBorder="1" applyAlignment="1" applyProtection="1">
      <alignment horizontal="center" vertical="distributed"/>
      <protection hidden="1"/>
    </xf>
    <xf numFmtId="0" fontId="6" fillId="0" borderId="0" xfId="4" applyBorder="1"/>
    <xf numFmtId="0" fontId="16" fillId="0" borderId="0" xfId="4" applyFont="1" applyBorder="1"/>
    <xf numFmtId="169" fontId="5" fillId="2" borderId="0" xfId="1" applyNumberFormat="1" applyFont="1" applyFill="1" applyBorder="1" applyAlignment="1" applyProtection="1">
      <alignment horizontal="center" wrapText="1"/>
      <protection hidden="1"/>
    </xf>
    <xf numFmtId="166" fontId="5" fillId="2" borderId="4" xfId="4" applyNumberFormat="1" applyFont="1" applyFill="1" applyBorder="1"/>
    <xf numFmtId="0" fontId="0" fillId="0" borderId="0" xfId="0" applyFont="1"/>
    <xf numFmtId="166" fontId="3" fillId="2" borderId="3" xfId="1" applyNumberFormat="1" applyFont="1" applyFill="1" applyBorder="1" applyAlignment="1" applyProtection="1">
      <alignment horizontal="right" wrapText="1"/>
      <protection hidden="1"/>
    </xf>
    <xf numFmtId="0" fontId="3" fillId="2" borderId="4" xfId="1" applyNumberFormat="1" applyFont="1" applyFill="1" applyBorder="1" applyAlignment="1" applyProtection="1">
      <alignment horizontal="center" wrapText="1"/>
      <protection hidden="1"/>
    </xf>
    <xf numFmtId="166" fontId="3" fillId="2" borderId="3" xfId="1" applyNumberFormat="1" applyFont="1" applyFill="1" applyBorder="1" applyAlignment="1" applyProtection="1">
      <alignment horizontal="center" wrapText="1"/>
      <protection hidden="1"/>
    </xf>
    <xf numFmtId="166" fontId="5" fillId="2" borderId="3" xfId="1" applyNumberFormat="1" applyFont="1" applyFill="1" applyBorder="1" applyAlignment="1" applyProtection="1">
      <alignment horizontal="center" wrapText="1"/>
      <protection hidden="1"/>
    </xf>
    <xf numFmtId="166" fontId="3" fillId="2" borderId="3" xfId="1" applyNumberFormat="1" applyFont="1" applyFill="1" applyBorder="1" applyAlignment="1" applyProtection="1">
      <alignment horizontal="distributed" wrapText="1"/>
      <protection hidden="1"/>
    </xf>
    <xf numFmtId="166" fontId="5" fillId="2" borderId="1" xfId="1" applyNumberFormat="1" applyFont="1" applyFill="1" applyBorder="1" applyAlignment="1" applyProtection="1">
      <alignment horizontal="right" wrapText="1"/>
      <protection hidden="1"/>
    </xf>
    <xf numFmtId="166" fontId="3" fillId="2" borderId="1" xfId="1" applyNumberFormat="1" applyFont="1" applyFill="1" applyBorder="1" applyAlignment="1" applyProtection="1">
      <alignment horizontal="right" wrapText="1"/>
      <protection hidden="1"/>
    </xf>
    <xf numFmtId="166" fontId="3" fillId="2" borderId="1" xfId="1" applyNumberFormat="1" applyFont="1" applyFill="1" applyBorder="1" applyAlignment="1" applyProtection="1">
      <alignment horizontal="center" wrapText="1"/>
      <protection hidden="1"/>
    </xf>
    <xf numFmtId="166" fontId="3" fillId="2" borderId="19" xfId="1" applyNumberFormat="1" applyFont="1" applyFill="1" applyBorder="1" applyAlignment="1" applyProtection="1">
      <alignment horizontal="right" wrapText="1"/>
      <protection hidden="1"/>
    </xf>
    <xf numFmtId="0" fontId="5" fillId="2" borderId="2" xfId="1" applyNumberFormat="1" applyFont="1" applyFill="1" applyBorder="1" applyAlignment="1" applyProtection="1">
      <alignment horizontal="center" wrapText="1"/>
      <protection hidden="1"/>
    </xf>
    <xf numFmtId="0" fontId="5" fillId="2" borderId="1" xfId="1" applyNumberFormat="1" applyFont="1" applyFill="1" applyBorder="1" applyAlignment="1" applyProtection="1">
      <alignment horizontal="center" vertical="distributed" wrapText="1"/>
      <protection hidden="1"/>
    </xf>
    <xf numFmtId="0" fontId="5" fillId="2" borderId="1" xfId="1" applyNumberFormat="1" applyFont="1" applyFill="1" applyBorder="1" applyAlignment="1" applyProtection="1">
      <alignment horizontal="center" wrapText="1"/>
      <protection hidden="1"/>
    </xf>
    <xf numFmtId="0" fontId="3" fillId="2" borderId="0" xfId="0" applyFont="1" applyFill="1" applyAlignment="1">
      <alignment horizontal="center"/>
    </xf>
    <xf numFmtId="0" fontId="3" fillId="2" borderId="0" xfId="0" applyFont="1" applyFill="1" applyProtection="1"/>
    <xf numFmtId="0" fontId="3" fillId="2" borderId="0" xfId="0" applyFont="1" applyFill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166" fontId="3" fillId="2" borderId="0" xfId="0" applyNumberFormat="1" applyFont="1" applyFill="1" applyBorder="1"/>
    <xf numFmtId="166" fontId="3" fillId="2" borderId="0" xfId="0" applyNumberFormat="1" applyFont="1" applyFill="1"/>
    <xf numFmtId="49" fontId="18" fillId="2" borderId="0" xfId="4" applyNumberFormat="1" applyFont="1" applyFill="1"/>
    <xf numFmtId="49" fontId="19" fillId="0" borderId="0" xfId="4" applyNumberFormat="1" applyFont="1" applyFill="1"/>
    <xf numFmtId="0" fontId="3" fillId="0" borderId="0" xfId="4" applyFont="1"/>
    <xf numFmtId="49" fontId="19" fillId="0" borderId="0" xfId="4" applyNumberFormat="1" applyFont="1"/>
    <xf numFmtId="49" fontId="19" fillId="2" borderId="0" xfId="4" applyNumberFormat="1" applyFont="1" applyFill="1" applyAlignment="1">
      <alignment horizontal="center"/>
    </xf>
    <xf numFmtId="49" fontId="19" fillId="2" borderId="0" xfId="4" applyNumberFormat="1" applyFont="1" applyFill="1"/>
    <xf numFmtId="0" fontId="5" fillId="2" borderId="4" xfId="4" applyFont="1" applyFill="1" applyBorder="1"/>
    <xf numFmtId="0" fontId="5" fillId="2" borderId="1" xfId="4" applyNumberFormat="1" applyFont="1" applyFill="1" applyBorder="1" applyAlignment="1">
      <alignment horizontal="center" wrapText="1"/>
    </xf>
    <xf numFmtId="0" fontId="5" fillId="2" borderId="6" xfId="4" applyNumberFormat="1" applyFont="1" applyFill="1" applyBorder="1" applyAlignment="1">
      <alignment horizontal="center" wrapText="1"/>
    </xf>
    <xf numFmtId="49" fontId="3" fillId="2" borderId="0" xfId="4" applyNumberFormat="1" applyFont="1" applyFill="1" applyAlignment="1">
      <alignment vertical="distributed" wrapText="1"/>
    </xf>
    <xf numFmtId="166" fontId="20" fillId="2" borderId="0" xfId="4" applyNumberFormat="1" applyFont="1" applyFill="1"/>
    <xf numFmtId="49" fontId="19" fillId="0" borderId="0" xfId="4" applyNumberFormat="1" applyFont="1" applyAlignment="1">
      <alignment horizontal="right"/>
    </xf>
    <xf numFmtId="49" fontId="19" fillId="0" borderId="0" xfId="4" applyNumberFormat="1" applyFont="1" applyFill="1" applyAlignment="1">
      <alignment horizontal="right"/>
    </xf>
    <xf numFmtId="49" fontId="6" fillId="0" borderId="0" xfId="4" applyNumberFormat="1" applyFont="1" applyFill="1"/>
    <xf numFmtId="0" fontId="3" fillId="2" borderId="0" xfId="1" applyFont="1" applyFill="1" applyBorder="1" applyAlignment="1" applyProtection="1">
      <alignment horizontal="right"/>
    </xf>
    <xf numFmtId="0" fontId="3" fillId="2" borderId="0" xfId="0" applyFont="1" applyFill="1" applyAlignment="1">
      <alignment horizontal="right"/>
    </xf>
    <xf numFmtId="0" fontId="3" fillId="2" borderId="0" xfId="1" applyFont="1" applyFill="1" applyBorder="1" applyAlignment="1" applyProtection="1">
      <alignment horizontal="center"/>
    </xf>
    <xf numFmtId="166" fontId="5" fillId="2" borderId="9" xfId="1" applyNumberFormat="1" applyFont="1" applyFill="1" applyBorder="1" applyAlignment="1" applyProtection="1">
      <alignment horizontal="center" wrapText="1"/>
      <protection hidden="1"/>
    </xf>
    <xf numFmtId="0" fontId="3" fillId="2" borderId="0" xfId="1" applyFont="1" applyFill="1" applyBorder="1" applyAlignment="1" applyProtection="1">
      <alignment horizontal="center"/>
    </xf>
    <xf numFmtId="166" fontId="5" fillId="2" borderId="11" xfId="1" applyNumberFormat="1" applyFont="1" applyFill="1" applyBorder="1" applyAlignment="1" applyProtection="1">
      <alignment horizontal="center" vertical="center" wrapText="1"/>
      <protection hidden="1"/>
    </xf>
    <xf numFmtId="166" fontId="5" fillId="2" borderId="12" xfId="1" applyNumberFormat="1" applyFont="1" applyFill="1" applyBorder="1" applyAlignment="1" applyProtection="1">
      <alignment horizontal="center" vertical="center" wrapText="1"/>
      <protection hidden="1"/>
    </xf>
    <xf numFmtId="166" fontId="5" fillId="2" borderId="13" xfId="1" applyNumberFormat="1" applyFont="1" applyFill="1" applyBorder="1" applyAlignment="1" applyProtection="1">
      <alignment horizontal="center" vertical="center" wrapText="1"/>
      <protection hidden="1"/>
    </xf>
    <xf numFmtId="166" fontId="5" fillId="2" borderId="14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5" xfId="1" applyNumberFormat="1" applyFont="1" applyFill="1" applyBorder="1" applyAlignment="1" applyProtection="1">
      <alignment horizontal="center" wrapText="1"/>
      <protection hidden="1"/>
    </xf>
    <xf numFmtId="0" fontId="5" fillId="2" borderId="2" xfId="1" applyNumberFormat="1" applyFont="1" applyFill="1" applyBorder="1" applyAlignment="1" applyProtection="1">
      <alignment horizontal="center" wrapText="1"/>
      <protection hidden="1"/>
    </xf>
    <xf numFmtId="0" fontId="5" fillId="2" borderId="6" xfId="1" applyNumberFormat="1" applyFont="1" applyFill="1" applyBorder="1" applyAlignment="1" applyProtection="1">
      <alignment horizontal="center" wrapText="1"/>
      <protection hidden="1"/>
    </xf>
    <xf numFmtId="0" fontId="5" fillId="2" borderId="1" xfId="1" applyNumberFormat="1" applyFont="1" applyFill="1" applyBorder="1" applyAlignment="1" applyProtection="1">
      <alignment horizontal="center" vertical="distributed" wrapText="1"/>
      <protection hidden="1"/>
    </xf>
    <xf numFmtId="49" fontId="5" fillId="2" borderId="1" xfId="1" applyNumberFormat="1" applyFont="1" applyFill="1" applyBorder="1" applyAlignment="1" applyProtection="1">
      <alignment horizontal="center" vertical="distributed" wrapText="1"/>
      <protection hidden="1"/>
    </xf>
    <xf numFmtId="0" fontId="5" fillId="2" borderId="1" xfId="1" applyNumberFormat="1" applyFont="1" applyFill="1" applyBorder="1" applyAlignment="1" applyProtection="1">
      <alignment horizontal="center" wrapText="1"/>
      <protection hidden="1"/>
    </xf>
    <xf numFmtId="0" fontId="3" fillId="2" borderId="0" xfId="1" applyFont="1" applyFill="1" applyBorder="1" applyAlignment="1" applyProtection="1">
      <alignment horizontal="right"/>
    </xf>
    <xf numFmtId="0" fontId="3" fillId="2" borderId="0" xfId="0" applyFont="1" applyFill="1" applyAlignment="1">
      <alignment horizontal="right"/>
    </xf>
    <xf numFmtId="0" fontId="5" fillId="2" borderId="0" xfId="1" applyFont="1" applyFill="1" applyBorder="1" applyAlignment="1" applyProtection="1">
      <alignment horizontal="center"/>
    </xf>
    <xf numFmtId="165" fontId="13" fillId="2" borderId="5" xfId="3" applyNumberFormat="1" applyFont="1" applyFill="1" applyBorder="1" applyAlignment="1" applyProtection="1">
      <alignment horizontal="center" wrapText="1"/>
      <protection hidden="1"/>
    </xf>
    <xf numFmtId="165" fontId="13" fillId="2" borderId="6" xfId="3" applyNumberFormat="1" applyFont="1" applyFill="1" applyBorder="1" applyAlignment="1" applyProtection="1">
      <alignment horizontal="center" wrapText="1"/>
      <protection hidden="1"/>
    </xf>
    <xf numFmtId="0" fontId="13" fillId="2" borderId="0" xfId="3" applyFont="1" applyFill="1" applyBorder="1" applyAlignment="1">
      <alignment horizontal="center" vertical="distributed" wrapText="1"/>
    </xf>
    <xf numFmtId="0" fontId="13" fillId="2" borderId="1" xfId="1" applyNumberFormat="1" applyFont="1" applyFill="1" applyBorder="1" applyAlignment="1" applyProtection="1">
      <alignment horizontal="center" wrapText="1"/>
      <protection hidden="1"/>
    </xf>
    <xf numFmtId="49" fontId="13" fillId="0" borderId="1" xfId="3" applyNumberFormat="1" applyFont="1" applyFill="1" applyBorder="1" applyAlignment="1" applyProtection="1">
      <alignment horizontal="center" vertical="distributed" wrapText="1"/>
      <protection hidden="1"/>
    </xf>
    <xf numFmtId="166" fontId="13" fillId="2" borderId="11" xfId="3" applyNumberFormat="1" applyFont="1" applyFill="1" applyBorder="1" applyAlignment="1" applyProtection="1">
      <alignment horizontal="center" wrapText="1"/>
      <protection hidden="1"/>
    </xf>
    <xf numFmtId="166" fontId="13" fillId="2" borderId="12" xfId="3" applyNumberFormat="1" applyFont="1" applyFill="1" applyBorder="1" applyAlignment="1" applyProtection="1">
      <alignment horizontal="center" wrapText="1"/>
      <protection hidden="1"/>
    </xf>
    <xf numFmtId="166" fontId="13" fillId="2" borderId="13" xfId="3" applyNumberFormat="1" applyFont="1" applyFill="1" applyBorder="1" applyAlignment="1" applyProtection="1">
      <alignment horizontal="center" wrapText="1"/>
      <protection hidden="1"/>
    </xf>
    <xf numFmtId="166" fontId="13" fillId="2" borderId="14" xfId="3" applyNumberFormat="1" applyFont="1" applyFill="1" applyBorder="1" applyAlignment="1" applyProtection="1">
      <alignment horizontal="center" wrapText="1"/>
      <protection hidden="1"/>
    </xf>
    <xf numFmtId="0" fontId="12" fillId="2" borderId="0" xfId="4" applyFont="1" applyFill="1" applyAlignment="1">
      <alignment horizontal="right"/>
    </xf>
    <xf numFmtId="49" fontId="12" fillId="2" borderId="0" xfId="4" applyNumberFormat="1" applyFont="1" applyFill="1" applyAlignment="1">
      <alignment horizontal="right"/>
    </xf>
    <xf numFmtId="49" fontId="18" fillId="2" borderId="0" xfId="4" applyNumberFormat="1" applyFont="1" applyFill="1" applyAlignment="1">
      <alignment horizontal="center"/>
    </xf>
    <xf numFmtId="49" fontId="13" fillId="2" borderId="0" xfId="4" applyNumberFormat="1" applyFont="1" applyFill="1" applyAlignment="1">
      <alignment horizontal="center"/>
    </xf>
    <xf numFmtId="0" fontId="5" fillId="2" borderId="0" xfId="1" applyFont="1" applyFill="1" applyBorder="1" applyAlignment="1">
      <alignment horizontal="center" vertical="distributed" wrapText="1"/>
    </xf>
    <xf numFmtId="166" fontId="5" fillId="2" borderId="10" xfId="1" applyNumberFormat="1" applyFont="1" applyFill="1" applyBorder="1" applyAlignment="1" applyProtection="1">
      <alignment horizontal="center" wrapText="1"/>
      <protection hidden="1"/>
    </xf>
    <xf numFmtId="166" fontId="5" fillId="2" borderId="9" xfId="1" applyNumberFormat="1" applyFont="1" applyFill="1" applyBorder="1" applyAlignment="1" applyProtection="1">
      <alignment horizontal="center" wrapText="1"/>
      <protection hidden="1"/>
    </xf>
    <xf numFmtId="49" fontId="5" fillId="2" borderId="4" xfId="1" applyNumberFormat="1" applyFont="1" applyFill="1" applyBorder="1" applyAlignment="1" applyProtection="1">
      <alignment horizontal="center" vertical="distributed" wrapText="1"/>
      <protection hidden="1"/>
    </xf>
    <xf numFmtId="49" fontId="5" fillId="2" borderId="3" xfId="1" applyNumberFormat="1" applyFont="1" applyFill="1" applyBorder="1" applyAlignment="1" applyProtection="1">
      <alignment horizontal="center" vertical="distributed" wrapText="1"/>
      <protection hidden="1"/>
    </xf>
    <xf numFmtId="0" fontId="3" fillId="2" borderId="0" xfId="1" applyFont="1" applyFill="1" applyBorder="1" applyAlignment="1">
      <alignment horizontal="right"/>
    </xf>
    <xf numFmtId="49" fontId="3" fillId="2" borderId="0" xfId="4" applyNumberFormat="1" applyFont="1" applyFill="1" applyAlignment="1">
      <alignment horizontal="right"/>
    </xf>
    <xf numFmtId="0" fontId="5" fillId="2" borderId="0" xfId="1" applyFont="1" applyFill="1" applyBorder="1" applyAlignment="1" applyProtection="1">
      <alignment horizontal="center" vertical="distributed"/>
    </xf>
  </cellXfs>
  <cellStyles count="47">
    <cellStyle name="Денежный 2" xfId="7"/>
    <cellStyle name="Денежный 3" xfId="8"/>
    <cellStyle name="Обычный" xfId="0" builtinId="0"/>
    <cellStyle name="Обычный 13" xfId="9"/>
    <cellStyle name="Обычный 2" xfId="2"/>
    <cellStyle name="Обычный 2 10" xfId="10"/>
    <cellStyle name="Обычный 2 11" xfId="11"/>
    <cellStyle name="Обычный 2 12" xfId="12"/>
    <cellStyle name="Обычный 2 13" xfId="13"/>
    <cellStyle name="Обычный 2 14" xfId="14"/>
    <cellStyle name="Обычный 2 15" xfId="15"/>
    <cellStyle name="Обычный 2 16" xfId="16"/>
    <cellStyle name="Обычный 2 17" xfId="17"/>
    <cellStyle name="Обычный 2 18" xfId="18"/>
    <cellStyle name="Обычный 2 19" xfId="19"/>
    <cellStyle name="Обычный 2 2" xfId="20"/>
    <cellStyle name="Обычный 2 2 2" xfId="21"/>
    <cellStyle name="Обычный 2 20" xfId="22"/>
    <cellStyle name="Обычный 2 21" xfId="23"/>
    <cellStyle name="Обычный 2 22" xfId="24"/>
    <cellStyle name="Обычный 2 23" xfId="25"/>
    <cellStyle name="Обычный 2 24" xfId="26"/>
    <cellStyle name="Обычный 2 25" xfId="27"/>
    <cellStyle name="Обычный 2 26" xfId="28"/>
    <cellStyle name="Обычный 2 27" xfId="29"/>
    <cellStyle name="Обычный 2 3" xfId="30"/>
    <cellStyle name="Обычный 2 4" xfId="31"/>
    <cellStyle name="Обычный 2 5" xfId="32"/>
    <cellStyle name="Обычный 2 6" xfId="33"/>
    <cellStyle name="Обычный 2 7" xfId="34"/>
    <cellStyle name="Обычный 2 8" xfId="35"/>
    <cellStyle name="Обычный 2 9" xfId="36"/>
    <cellStyle name="Обычный 3" xfId="4"/>
    <cellStyle name="Обычный 3 2" xfId="37"/>
    <cellStyle name="Обычный 4" xfId="38"/>
    <cellStyle name="Обычный 5" xfId="39"/>
    <cellStyle name="Обычный 6" xfId="40"/>
    <cellStyle name="Обычный 7" xfId="41"/>
    <cellStyle name="Обычный 8" xfId="42"/>
    <cellStyle name="Обычный 9" xfId="43"/>
    <cellStyle name="Обычный_Tmp1" xfId="1"/>
    <cellStyle name="Обычный_Tmp1 2" xfId="3"/>
    <cellStyle name="Процентный 2" xfId="44"/>
    <cellStyle name="Финансовый 2" xfId="45"/>
    <cellStyle name="Финансовый 3" xfId="5"/>
    <cellStyle name="Финансовый 4" xfId="6"/>
    <cellStyle name="Финансовый 5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457200</xdr:colOff>
          <xdr:row>1</xdr:row>
          <xdr:rowOff>38100</xdr:rowOff>
        </xdr:from>
        <xdr:to>
          <xdr:col>32</xdr:col>
          <xdr:colOff>57150</xdr:colOff>
          <xdr:row>3</xdr:row>
          <xdr:rowOff>57150</xdr:rowOff>
        </xdr:to>
        <xdr:sp macro="" textlink="">
          <xdr:nvSpPr>
            <xdr:cNvPr id="1025" name="Toggle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</xdr:row>
          <xdr:rowOff>0</xdr:rowOff>
        </xdr:from>
        <xdr:to>
          <xdr:col>28</xdr:col>
          <xdr:colOff>590550</xdr:colOff>
          <xdr:row>3</xdr:row>
          <xdr:rowOff>19050</xdr:rowOff>
        </xdr:to>
        <xdr:sp macro="" textlink="">
          <xdr:nvSpPr>
            <xdr:cNvPr id="2049" name="ToggleButton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476250</xdr:colOff>
          <xdr:row>0</xdr:row>
          <xdr:rowOff>0</xdr:rowOff>
        </xdr:from>
        <xdr:to>
          <xdr:col>52</xdr:col>
          <xdr:colOff>66675</xdr:colOff>
          <xdr:row>1</xdr:row>
          <xdr:rowOff>171450</xdr:rowOff>
        </xdr:to>
        <xdr:sp macro="" textlink="">
          <xdr:nvSpPr>
            <xdr:cNvPr id="5122" name="ToggleButton1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81;%20&#1089;&#1090;&#1086;&#1083;%2008.10.2014/&#1055;&#1056;&#1054;&#1045;&#1050;&#1058;%20N/&#1055;&#1088;&#1086;&#1077;&#1082;&#1090;%20&#1073;&#1102;&#1076;&#1078;&#1077;&#1090;&#1072;%20%20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по учрежд"/>
      <sheetName val="Штатное расписание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Расш расходов по прочим КБК"/>
      <sheetName val="Свод"/>
      <sheetName val="Отчеты"/>
      <sheetName val="Cm"/>
      <sheetName val="ПФХД"/>
      <sheetName val="Смета"/>
      <sheetName val="Ведомст"/>
      <sheetName val="Функц"/>
      <sheetName val="список"/>
      <sheetName val="исход"/>
      <sheetName val="СП"/>
      <sheetName val="СС"/>
      <sheetName val="СВ"/>
      <sheetName val="СФ"/>
      <sheetName val="Анализ"/>
      <sheetName val="ИсхДан"/>
      <sheetName val="Ведом"/>
      <sheetName val="Функц (2)"/>
      <sheetName val="ВедомПлП"/>
      <sheetName val="Функц ПлП"/>
      <sheetName val="источники"/>
      <sheetName val="ПрогрЗаимств"/>
      <sheetName val="РЦП"/>
      <sheetName val="РЦП ПлП"/>
      <sheetName val="ГРБС"/>
      <sheetName val="ФКР"/>
      <sheetName val="КЦСР"/>
      <sheetName val="КВР"/>
      <sheetName val="СВ (2)"/>
      <sheetName val="СФ (2)"/>
      <sheetName val="СРЦП"/>
      <sheetName val="ЭКР"/>
      <sheetName val="СубКОСГУ"/>
      <sheetName val="ТипСр"/>
    </sheetNames>
    <sheetDataSet>
      <sheetData sheetId="0">
        <row r="2">
          <cell r="B2">
            <v>939</v>
          </cell>
        </row>
      </sheetData>
      <sheetData sheetId="1">
        <row r="14">
          <cell r="B14" t="str">
            <v xml:space="preserve">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B1" t="str">
            <v>СубКОСГУ</v>
          </cell>
          <cell r="E1">
            <v>323</v>
          </cell>
        </row>
        <row r="2">
          <cell r="A2" t="str">
            <v>-</v>
          </cell>
          <cell r="B2" t="str">
            <v>-</v>
          </cell>
          <cell r="C2" t="str">
            <v>01.10.00.</v>
          </cell>
          <cell r="D2">
            <v>323</v>
          </cell>
          <cell r="E2">
            <v>324</v>
          </cell>
        </row>
        <row r="3">
          <cell r="A3">
            <v>241</v>
          </cell>
          <cell r="B3" t="str">
            <v>055,0</v>
          </cell>
          <cell r="C3" t="str">
            <v>01.20.00.</v>
          </cell>
          <cell r="D3">
            <v>324</v>
          </cell>
          <cell r="E3">
            <v>325</v>
          </cell>
        </row>
        <row r="4">
          <cell r="A4">
            <v>211</v>
          </cell>
          <cell r="B4" t="str">
            <v>046,0</v>
          </cell>
          <cell r="C4" t="str">
            <v>01.30.00.</v>
          </cell>
          <cell r="D4">
            <v>325</v>
          </cell>
          <cell r="E4">
            <v>326</v>
          </cell>
        </row>
        <row r="5">
          <cell r="A5">
            <v>212</v>
          </cell>
          <cell r="B5" t="str">
            <v>047,0</v>
          </cell>
          <cell r="C5" t="str">
            <v>01.40.00.</v>
          </cell>
          <cell r="D5">
            <v>326</v>
          </cell>
          <cell r="E5">
            <v>327</v>
          </cell>
        </row>
        <row r="6">
          <cell r="A6">
            <v>213</v>
          </cell>
          <cell r="B6" t="str">
            <v>048,01</v>
          </cell>
          <cell r="C6" t="str">
            <v>01.50.00.</v>
          </cell>
          <cell r="D6">
            <v>327</v>
          </cell>
          <cell r="E6">
            <v>328</v>
          </cell>
        </row>
        <row r="7">
          <cell r="A7">
            <v>221</v>
          </cell>
          <cell r="B7" t="str">
            <v>048,02</v>
          </cell>
          <cell r="C7" t="str">
            <v>01.60.00.</v>
          </cell>
          <cell r="D7">
            <v>328</v>
          </cell>
          <cell r="E7">
            <v>329</v>
          </cell>
        </row>
        <row r="8">
          <cell r="A8">
            <v>222</v>
          </cell>
          <cell r="B8" t="str">
            <v>048,03</v>
          </cell>
          <cell r="C8" t="str">
            <v>01.70.00.</v>
          </cell>
          <cell r="D8">
            <v>329</v>
          </cell>
          <cell r="E8">
            <v>331</v>
          </cell>
        </row>
        <row r="9">
          <cell r="A9">
            <v>223</v>
          </cell>
          <cell r="B9" t="str">
            <v>048,04</v>
          </cell>
          <cell r="D9">
            <v>331</v>
          </cell>
          <cell r="E9">
            <v>332</v>
          </cell>
        </row>
        <row r="10">
          <cell r="A10">
            <v>224</v>
          </cell>
          <cell r="B10" t="str">
            <v>048,05</v>
          </cell>
          <cell r="D10">
            <v>332</v>
          </cell>
          <cell r="E10">
            <v>531</v>
          </cell>
        </row>
        <row r="11">
          <cell r="A11">
            <v>225</v>
          </cell>
          <cell r="B11" t="str">
            <v>048,06</v>
          </cell>
          <cell r="D11">
            <v>531</v>
          </cell>
          <cell r="E11">
            <v>532</v>
          </cell>
        </row>
        <row r="12">
          <cell r="A12">
            <v>226</v>
          </cell>
          <cell r="B12" t="str">
            <v>048,07</v>
          </cell>
          <cell r="D12">
            <v>532</v>
          </cell>
          <cell r="E12">
            <v>922</v>
          </cell>
        </row>
        <row r="13">
          <cell r="A13">
            <v>231</v>
          </cell>
          <cell r="B13" t="str">
            <v>048,08</v>
          </cell>
          <cell r="D13">
            <v>922</v>
          </cell>
          <cell r="E13">
            <v>938</v>
          </cell>
        </row>
        <row r="14">
          <cell r="A14">
            <v>242</v>
          </cell>
          <cell r="B14" t="str">
            <v>048,09</v>
          </cell>
          <cell r="D14">
            <v>938</v>
          </cell>
          <cell r="E14">
            <v>938</v>
          </cell>
        </row>
        <row r="15">
          <cell r="A15">
            <v>251</v>
          </cell>
          <cell r="B15" t="str">
            <v>048,10</v>
          </cell>
          <cell r="D15">
            <v>939</v>
          </cell>
          <cell r="E15">
            <v>938</v>
          </cell>
        </row>
        <row r="16">
          <cell r="A16">
            <v>261</v>
          </cell>
          <cell r="B16" t="str">
            <v>048,11</v>
          </cell>
          <cell r="D16">
            <v>979</v>
          </cell>
          <cell r="E16">
            <v>938</v>
          </cell>
        </row>
        <row r="17">
          <cell r="A17">
            <v>262</v>
          </cell>
          <cell r="B17" t="str">
            <v>048,12</v>
          </cell>
          <cell r="E17">
            <v>938</v>
          </cell>
        </row>
        <row r="18">
          <cell r="A18">
            <v>263</v>
          </cell>
          <cell r="E18">
            <v>939</v>
          </cell>
        </row>
        <row r="19">
          <cell r="A19">
            <v>290</v>
          </cell>
          <cell r="E19">
            <v>939</v>
          </cell>
        </row>
        <row r="20">
          <cell r="A20">
            <v>310</v>
          </cell>
          <cell r="E20">
            <v>939</v>
          </cell>
        </row>
        <row r="21">
          <cell r="A21">
            <v>340</v>
          </cell>
          <cell r="E21">
            <v>939</v>
          </cell>
        </row>
        <row r="22">
          <cell r="E22">
            <v>939</v>
          </cell>
        </row>
        <row r="23">
          <cell r="E23">
            <v>979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3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J326"/>
  <sheetViews>
    <sheetView showZeros="0" view="pageBreakPreview" topLeftCell="A13" zoomScaleNormal="100" zoomScaleSheetLayoutView="100" workbookViewId="0">
      <selection activeCell="N301" sqref="N301"/>
    </sheetView>
  </sheetViews>
  <sheetFormatPr defaultRowHeight="12.75" x14ac:dyDescent="0.2"/>
  <cols>
    <col min="1" max="1" width="5.7109375" style="118" customWidth="1"/>
    <col min="2" max="2" width="60.7109375" style="118" customWidth="1"/>
    <col min="3" max="3" width="6.28515625" style="116" customWidth="1"/>
    <col min="4" max="4" width="10.5703125" style="116" customWidth="1"/>
    <col min="5" max="5" width="7.7109375" style="116" customWidth="1"/>
    <col min="6" max="6" width="12.42578125" style="118" customWidth="1"/>
    <col min="7" max="7" width="12.7109375" style="118" customWidth="1"/>
    <col min="8" max="8" width="16.28515625" style="118" customWidth="1"/>
    <col min="9" max="9" width="13.140625" style="118" customWidth="1"/>
  </cols>
  <sheetData>
    <row r="1" spans="1:9" x14ac:dyDescent="0.2">
      <c r="A1" s="153" t="s">
        <v>207</v>
      </c>
      <c r="B1" s="153"/>
      <c r="C1" s="153"/>
      <c r="D1" s="153"/>
      <c r="E1" s="153"/>
      <c r="F1" s="153"/>
      <c r="G1" s="153"/>
      <c r="H1" s="153"/>
      <c r="I1" s="153"/>
    </row>
    <row r="2" spans="1:9" x14ac:dyDescent="0.2">
      <c r="A2" s="152" t="s">
        <v>208</v>
      </c>
      <c r="B2" s="152"/>
      <c r="C2" s="152"/>
      <c r="D2" s="152"/>
      <c r="E2" s="152"/>
      <c r="F2" s="152"/>
      <c r="G2" s="152"/>
      <c r="H2" s="152"/>
      <c r="I2" s="152"/>
    </row>
    <row r="3" spans="1:9" x14ac:dyDescent="0.2">
      <c r="A3" s="152" t="s">
        <v>209</v>
      </c>
      <c r="B3" s="152"/>
      <c r="C3" s="152"/>
      <c r="D3" s="152"/>
      <c r="E3" s="152"/>
      <c r="F3" s="152"/>
      <c r="G3" s="152"/>
      <c r="H3" s="152"/>
      <c r="I3" s="152"/>
    </row>
    <row r="4" spans="1:9" x14ac:dyDescent="0.2">
      <c r="A4" s="141"/>
      <c r="B4" s="141"/>
      <c r="C4" s="141"/>
      <c r="D4" s="141"/>
      <c r="E4" s="141"/>
      <c r="F4" s="141"/>
      <c r="G4" s="141"/>
      <c r="H4" s="141"/>
      <c r="I4" s="141"/>
    </row>
    <row r="5" spans="1:9" ht="24.75" customHeight="1" x14ac:dyDescent="0.2">
      <c r="A5" s="154" t="s">
        <v>210</v>
      </c>
      <c r="B5" s="154"/>
      <c r="C5" s="154"/>
      <c r="D5" s="154"/>
      <c r="E5" s="154"/>
      <c r="F5" s="154"/>
      <c r="G5" s="154"/>
      <c r="H5" s="154"/>
      <c r="I5" s="154"/>
    </row>
    <row r="6" spans="1:9" x14ac:dyDescent="0.2">
      <c r="A6" s="141"/>
      <c r="B6" s="141"/>
      <c r="C6" s="141"/>
      <c r="D6" s="141"/>
      <c r="E6" s="141"/>
      <c r="F6" s="141"/>
      <c r="G6" s="141"/>
      <c r="H6" s="141"/>
      <c r="I6" s="141"/>
    </row>
    <row r="7" spans="1:9" x14ac:dyDescent="0.2">
      <c r="A7" s="77"/>
      <c r="B7" s="117"/>
      <c r="C7" s="78"/>
      <c r="D7" s="78"/>
      <c r="E7" s="78"/>
      <c r="F7" s="139"/>
      <c r="G7" s="137"/>
      <c r="I7" s="138" t="s">
        <v>206</v>
      </c>
    </row>
    <row r="8" spans="1:9" ht="12.75" customHeight="1" x14ac:dyDescent="0.2">
      <c r="A8" s="149" t="s">
        <v>0</v>
      </c>
      <c r="B8" s="150" t="s">
        <v>110</v>
      </c>
      <c r="C8" s="151" t="s">
        <v>1</v>
      </c>
      <c r="D8" s="151" t="s">
        <v>2</v>
      </c>
      <c r="E8" s="151" t="s">
        <v>3</v>
      </c>
      <c r="F8" s="142" t="s">
        <v>204</v>
      </c>
      <c r="G8" s="143"/>
      <c r="H8" s="142" t="s">
        <v>205</v>
      </c>
      <c r="I8" s="143"/>
    </row>
    <row r="9" spans="1:9" x14ac:dyDescent="0.2">
      <c r="A9" s="149"/>
      <c r="B9" s="150"/>
      <c r="C9" s="151"/>
      <c r="D9" s="151"/>
      <c r="E9" s="146"/>
      <c r="F9" s="144"/>
      <c r="G9" s="145"/>
      <c r="H9" s="144"/>
      <c r="I9" s="145"/>
    </row>
    <row r="10" spans="1:9" ht="130.5" customHeight="1" x14ac:dyDescent="0.2">
      <c r="A10" s="149"/>
      <c r="B10" s="150"/>
      <c r="C10" s="151"/>
      <c r="D10" s="151"/>
      <c r="E10" s="151"/>
      <c r="F10" s="107" t="s">
        <v>4</v>
      </c>
      <c r="G10" s="107" t="s">
        <v>173</v>
      </c>
      <c r="H10" s="107" t="s">
        <v>4</v>
      </c>
      <c r="I10" s="107" t="s">
        <v>173</v>
      </c>
    </row>
    <row r="11" spans="1:9" ht="12.75" hidden="1" customHeight="1" x14ac:dyDescent="0.2">
      <c r="A11" s="79"/>
      <c r="B11" s="80"/>
      <c r="C11" s="81" t="s">
        <v>5</v>
      </c>
      <c r="D11" s="113" t="s">
        <v>5</v>
      </c>
      <c r="E11" s="113"/>
      <c r="F11" s="107"/>
      <c r="G11" s="107"/>
      <c r="H11" s="107"/>
      <c r="I11" s="107"/>
    </row>
    <row r="12" spans="1:9" ht="25.5" x14ac:dyDescent="0.2">
      <c r="A12" s="114">
        <v>922</v>
      </c>
      <c r="B12" s="82" t="s">
        <v>163</v>
      </c>
      <c r="C12" s="83">
        <v>0</v>
      </c>
      <c r="D12" s="84">
        <v>0</v>
      </c>
      <c r="E12" s="115">
        <v>0</v>
      </c>
      <c r="F12" s="31">
        <f>F13+F27+F35+F42+F46+F50+F54</f>
        <v>58525.776999999995</v>
      </c>
      <c r="G12" s="31">
        <f>G13+G27+G35+G42+G46+G50+G54</f>
        <v>363</v>
      </c>
      <c r="H12" s="31">
        <f>H13+H27+H35+H42+H46+H50+H54</f>
        <v>31918.851999999999</v>
      </c>
      <c r="I12" s="31">
        <f>I13+I27+I35+I42+I46+I50+I54</f>
        <v>363</v>
      </c>
    </row>
    <row r="13" spans="1:9" ht="38.25" x14ac:dyDescent="0.2">
      <c r="A13" s="76">
        <v>0</v>
      </c>
      <c r="B13" s="82" t="s">
        <v>40</v>
      </c>
      <c r="C13" s="83">
        <v>104</v>
      </c>
      <c r="D13" s="84">
        <v>0</v>
      </c>
      <c r="E13" s="115">
        <v>0</v>
      </c>
      <c r="F13" s="31">
        <f>F14</f>
        <v>777.98699999999997</v>
      </c>
      <c r="G13" s="31">
        <v>0</v>
      </c>
      <c r="H13" s="31">
        <f>H14</f>
        <v>347.209</v>
      </c>
      <c r="I13" s="31">
        <v>0</v>
      </c>
    </row>
    <row r="14" spans="1:9" ht="25.5" x14ac:dyDescent="0.2">
      <c r="A14" s="76">
        <v>0</v>
      </c>
      <c r="B14" s="43" t="s">
        <v>174</v>
      </c>
      <c r="C14" s="85">
        <v>104</v>
      </c>
      <c r="D14" s="86" t="s">
        <v>9</v>
      </c>
      <c r="E14" s="87">
        <v>0</v>
      </c>
      <c r="F14" s="104">
        <f>F19+F21</f>
        <v>777.98699999999997</v>
      </c>
      <c r="G14" s="104">
        <v>0</v>
      </c>
      <c r="H14" s="104">
        <f>H19+H21</f>
        <v>347.209</v>
      </c>
      <c r="I14" s="104">
        <v>0</v>
      </c>
    </row>
    <row r="15" spans="1:9" ht="25.5" hidden="1" customHeight="1" x14ac:dyDescent="0.2">
      <c r="A15" s="76">
        <v>0</v>
      </c>
      <c r="B15" s="43" t="s">
        <v>41</v>
      </c>
      <c r="C15" s="85">
        <v>104</v>
      </c>
      <c r="D15" s="86" t="s">
        <v>9</v>
      </c>
      <c r="E15" s="87">
        <v>0</v>
      </c>
      <c r="F15" s="104">
        <v>0</v>
      </c>
      <c r="G15" s="104">
        <v>0</v>
      </c>
      <c r="H15" s="104">
        <v>0</v>
      </c>
      <c r="I15" s="104">
        <v>0</v>
      </c>
    </row>
    <row r="16" spans="1:9" ht="25.5" hidden="1" customHeight="1" x14ac:dyDescent="0.2">
      <c r="A16" s="76">
        <v>0</v>
      </c>
      <c r="B16" s="43" t="s">
        <v>42</v>
      </c>
      <c r="C16" s="85">
        <v>104</v>
      </c>
      <c r="D16" s="86" t="s">
        <v>10</v>
      </c>
      <c r="E16" s="87">
        <v>0</v>
      </c>
      <c r="F16" s="104">
        <v>0</v>
      </c>
      <c r="G16" s="104">
        <v>0</v>
      </c>
      <c r="H16" s="104">
        <v>0</v>
      </c>
      <c r="I16" s="104">
        <v>0</v>
      </c>
    </row>
    <row r="17" spans="1:9" ht="25.5" hidden="1" customHeight="1" x14ac:dyDescent="0.2">
      <c r="A17" s="76">
        <v>0</v>
      </c>
      <c r="B17" s="43" t="s">
        <v>42</v>
      </c>
      <c r="C17" s="85">
        <v>104</v>
      </c>
      <c r="D17" s="86" t="s">
        <v>10</v>
      </c>
      <c r="E17" s="87">
        <v>0</v>
      </c>
      <c r="F17" s="104">
        <v>0</v>
      </c>
      <c r="G17" s="104">
        <v>0</v>
      </c>
      <c r="H17" s="104">
        <v>0</v>
      </c>
      <c r="I17" s="104">
        <v>0</v>
      </c>
    </row>
    <row r="18" spans="1:9" ht="25.5" hidden="1" customHeight="1" x14ac:dyDescent="0.2">
      <c r="A18" s="76">
        <v>0</v>
      </c>
      <c r="B18" s="43" t="s">
        <v>42</v>
      </c>
      <c r="C18" s="85">
        <v>104</v>
      </c>
      <c r="D18" s="86" t="s">
        <v>10</v>
      </c>
      <c r="E18" s="87">
        <v>0</v>
      </c>
      <c r="F18" s="104">
        <v>0</v>
      </c>
      <c r="G18" s="104">
        <v>0</v>
      </c>
      <c r="H18" s="104">
        <v>0</v>
      </c>
      <c r="I18" s="104">
        <v>0</v>
      </c>
    </row>
    <row r="19" spans="1:9" ht="51" x14ac:dyDescent="0.2">
      <c r="A19" s="76">
        <v>0</v>
      </c>
      <c r="B19" s="43" t="s">
        <v>43</v>
      </c>
      <c r="C19" s="85">
        <v>104</v>
      </c>
      <c r="D19" s="86" t="s">
        <v>9</v>
      </c>
      <c r="E19" s="87">
        <v>100</v>
      </c>
      <c r="F19" s="104">
        <f>F20</f>
        <v>735.98699999999997</v>
      </c>
      <c r="G19" s="104">
        <v>0</v>
      </c>
      <c r="H19" s="104">
        <f>H20</f>
        <v>347.209</v>
      </c>
      <c r="I19" s="104">
        <v>0</v>
      </c>
    </row>
    <row r="20" spans="1:9" x14ac:dyDescent="0.2">
      <c r="A20" s="76">
        <v>0</v>
      </c>
      <c r="B20" s="43" t="s">
        <v>94</v>
      </c>
      <c r="C20" s="85">
        <v>104</v>
      </c>
      <c r="D20" s="86" t="s">
        <v>9</v>
      </c>
      <c r="E20" s="87">
        <v>110</v>
      </c>
      <c r="F20" s="104">
        <v>735.98699999999997</v>
      </c>
      <c r="G20" s="104">
        <v>0</v>
      </c>
      <c r="H20" s="104">
        <v>347.209</v>
      </c>
      <c r="I20" s="104">
        <v>0</v>
      </c>
    </row>
    <row r="21" spans="1:9" ht="25.5" x14ac:dyDescent="0.2">
      <c r="A21" s="76">
        <v>0</v>
      </c>
      <c r="B21" s="43" t="s">
        <v>45</v>
      </c>
      <c r="C21" s="85">
        <v>104</v>
      </c>
      <c r="D21" s="86" t="s">
        <v>9</v>
      </c>
      <c r="E21" s="87">
        <v>200</v>
      </c>
      <c r="F21" s="104">
        <f>F22</f>
        <v>42</v>
      </c>
      <c r="G21" s="104">
        <v>0</v>
      </c>
      <c r="H21" s="104">
        <f>H22</f>
        <v>0</v>
      </c>
      <c r="I21" s="104">
        <v>0</v>
      </c>
    </row>
    <row r="22" spans="1:9" ht="25.5" x14ac:dyDescent="0.2">
      <c r="A22" s="76">
        <v>0</v>
      </c>
      <c r="B22" s="43" t="s">
        <v>46</v>
      </c>
      <c r="C22" s="85">
        <v>104</v>
      </c>
      <c r="D22" s="86" t="s">
        <v>9</v>
      </c>
      <c r="E22" s="87">
        <v>240</v>
      </c>
      <c r="F22" s="104">
        <v>42</v>
      </c>
      <c r="G22" s="104">
        <v>0</v>
      </c>
      <c r="H22" s="104"/>
      <c r="I22" s="104">
        <v>0</v>
      </c>
    </row>
    <row r="23" spans="1:9" ht="12.75" hidden="1" customHeight="1" x14ac:dyDescent="0.2">
      <c r="A23" s="76">
        <v>0</v>
      </c>
      <c r="B23" s="43" t="s">
        <v>47</v>
      </c>
      <c r="C23" s="85">
        <v>104</v>
      </c>
      <c r="D23" s="86" t="s">
        <v>10</v>
      </c>
      <c r="E23" s="87">
        <v>800</v>
      </c>
      <c r="F23" s="104">
        <v>0</v>
      </c>
      <c r="G23" s="104">
        <v>0</v>
      </c>
      <c r="H23" s="104">
        <v>0</v>
      </c>
      <c r="I23" s="104">
        <v>0</v>
      </c>
    </row>
    <row r="24" spans="1:9" ht="12.75" hidden="1" customHeight="1" x14ac:dyDescent="0.2">
      <c r="A24" s="76">
        <v>0</v>
      </c>
      <c r="B24" s="43" t="s">
        <v>48</v>
      </c>
      <c r="C24" s="85">
        <v>104</v>
      </c>
      <c r="D24" s="86" t="s">
        <v>10</v>
      </c>
      <c r="E24" s="87">
        <v>850</v>
      </c>
      <c r="F24" s="104">
        <v>0</v>
      </c>
      <c r="G24" s="104">
        <v>0</v>
      </c>
      <c r="H24" s="104">
        <v>0</v>
      </c>
      <c r="I24" s="104">
        <v>0</v>
      </c>
    </row>
    <row r="25" spans="1:9" ht="12.75" hidden="1" customHeight="1" x14ac:dyDescent="0.2">
      <c r="A25" s="76"/>
      <c r="B25" s="43" t="s">
        <v>47</v>
      </c>
      <c r="C25" s="85">
        <v>104</v>
      </c>
      <c r="D25" s="86" t="s">
        <v>10</v>
      </c>
      <c r="E25" s="87">
        <v>800</v>
      </c>
      <c r="F25" s="104">
        <f>F26</f>
        <v>0</v>
      </c>
      <c r="G25" s="104"/>
      <c r="H25" s="104">
        <f>H26</f>
        <v>0</v>
      </c>
      <c r="I25" s="104"/>
    </row>
    <row r="26" spans="1:9" ht="12.75" hidden="1" customHeight="1" x14ac:dyDescent="0.2">
      <c r="A26" s="76"/>
      <c r="B26" s="43" t="s">
        <v>48</v>
      </c>
      <c r="C26" s="85">
        <v>104</v>
      </c>
      <c r="D26" s="86" t="s">
        <v>10</v>
      </c>
      <c r="E26" s="87">
        <v>850</v>
      </c>
      <c r="F26" s="104">
        <v>0</v>
      </c>
      <c r="G26" s="104"/>
      <c r="H26" s="104">
        <v>0</v>
      </c>
      <c r="I26" s="104"/>
    </row>
    <row r="27" spans="1:9" ht="25.5" x14ac:dyDescent="0.2">
      <c r="A27" s="76">
        <v>0</v>
      </c>
      <c r="B27" s="82" t="s">
        <v>49</v>
      </c>
      <c r="C27" s="83">
        <v>106</v>
      </c>
      <c r="D27" s="84">
        <v>0</v>
      </c>
      <c r="E27" s="115">
        <v>0</v>
      </c>
      <c r="F27" s="31">
        <f>F28</f>
        <v>13428.281999999999</v>
      </c>
      <c r="G27" s="31">
        <v>0</v>
      </c>
      <c r="H27" s="31">
        <f>H28</f>
        <v>6374.4190000000008</v>
      </c>
      <c r="I27" s="31">
        <v>0</v>
      </c>
    </row>
    <row r="28" spans="1:9" ht="25.5" x14ac:dyDescent="0.2">
      <c r="A28" s="76">
        <v>0</v>
      </c>
      <c r="B28" s="43" t="s">
        <v>174</v>
      </c>
      <c r="C28" s="85">
        <v>106</v>
      </c>
      <c r="D28" s="86" t="s">
        <v>9</v>
      </c>
      <c r="E28" s="87">
        <v>0</v>
      </c>
      <c r="F28" s="104">
        <f>F29+F31+F33</f>
        <v>13428.281999999999</v>
      </c>
      <c r="G28" s="104">
        <v>0</v>
      </c>
      <c r="H28" s="104">
        <f>H29+H31+H33</f>
        <v>6374.4190000000008</v>
      </c>
      <c r="I28" s="104">
        <v>0</v>
      </c>
    </row>
    <row r="29" spans="1:9" ht="51" x14ac:dyDescent="0.2">
      <c r="A29" s="76">
        <v>0</v>
      </c>
      <c r="B29" s="43" t="s">
        <v>43</v>
      </c>
      <c r="C29" s="85">
        <v>106</v>
      </c>
      <c r="D29" s="86" t="s">
        <v>9</v>
      </c>
      <c r="E29" s="87">
        <v>100</v>
      </c>
      <c r="F29" s="104">
        <f>F30</f>
        <v>12921.465</v>
      </c>
      <c r="G29" s="104">
        <v>0</v>
      </c>
      <c r="H29" s="104">
        <f>H30</f>
        <v>6136.7470000000003</v>
      </c>
      <c r="I29" s="104">
        <v>0</v>
      </c>
    </row>
    <row r="30" spans="1:9" x14ac:dyDescent="0.2">
      <c r="A30" s="76">
        <v>0</v>
      </c>
      <c r="B30" s="43" t="s">
        <v>94</v>
      </c>
      <c r="C30" s="85">
        <v>106</v>
      </c>
      <c r="D30" s="86" t="s">
        <v>9</v>
      </c>
      <c r="E30" s="87">
        <v>110</v>
      </c>
      <c r="F30" s="104">
        <v>12921.465</v>
      </c>
      <c r="G30" s="104">
        <v>0</v>
      </c>
      <c r="H30" s="104">
        <v>6136.7470000000003</v>
      </c>
      <c r="I30" s="104">
        <v>0</v>
      </c>
    </row>
    <row r="31" spans="1:9" ht="25.5" x14ac:dyDescent="0.2">
      <c r="A31" s="76">
        <v>0</v>
      </c>
      <c r="B31" s="43" t="s">
        <v>45</v>
      </c>
      <c r="C31" s="85">
        <v>106</v>
      </c>
      <c r="D31" s="86" t="s">
        <v>9</v>
      </c>
      <c r="E31" s="87">
        <v>200</v>
      </c>
      <c r="F31" s="104">
        <f>F32</f>
        <v>506.48700000000002</v>
      </c>
      <c r="G31" s="104">
        <v>0</v>
      </c>
      <c r="H31" s="104">
        <f>H32</f>
        <v>237.59399999999999</v>
      </c>
      <c r="I31" s="104">
        <v>0</v>
      </c>
    </row>
    <row r="32" spans="1:9" ht="25.5" x14ac:dyDescent="0.2">
      <c r="A32" s="76">
        <v>0</v>
      </c>
      <c r="B32" s="43" t="s">
        <v>46</v>
      </c>
      <c r="C32" s="85">
        <v>106</v>
      </c>
      <c r="D32" s="86" t="s">
        <v>9</v>
      </c>
      <c r="E32" s="87">
        <v>240</v>
      </c>
      <c r="F32" s="104">
        <v>506.48700000000002</v>
      </c>
      <c r="G32" s="104">
        <v>0</v>
      </c>
      <c r="H32" s="104">
        <v>237.59399999999999</v>
      </c>
      <c r="I32" s="104">
        <v>0</v>
      </c>
    </row>
    <row r="33" spans="1:9" x14ac:dyDescent="0.2">
      <c r="A33" s="76">
        <v>0</v>
      </c>
      <c r="B33" s="43" t="s">
        <v>47</v>
      </c>
      <c r="C33" s="85">
        <v>106</v>
      </c>
      <c r="D33" s="86" t="s">
        <v>9</v>
      </c>
      <c r="E33" s="87">
        <v>800</v>
      </c>
      <c r="F33" s="104">
        <f>F34</f>
        <v>0.33</v>
      </c>
      <c r="G33" s="104">
        <v>0</v>
      </c>
      <c r="H33" s="104">
        <f>H34</f>
        <v>7.8E-2</v>
      </c>
      <c r="I33" s="104">
        <v>0</v>
      </c>
    </row>
    <row r="34" spans="1:9" x14ac:dyDescent="0.2">
      <c r="A34" s="76">
        <v>0</v>
      </c>
      <c r="B34" s="43" t="s">
        <v>48</v>
      </c>
      <c r="C34" s="85">
        <v>106</v>
      </c>
      <c r="D34" s="86" t="s">
        <v>9</v>
      </c>
      <c r="E34" s="87">
        <v>850</v>
      </c>
      <c r="F34" s="104">
        <v>0.33</v>
      </c>
      <c r="G34" s="104">
        <v>0</v>
      </c>
      <c r="H34" s="104">
        <v>7.8E-2</v>
      </c>
      <c r="I34" s="104">
        <v>0</v>
      </c>
    </row>
    <row r="35" spans="1:9" x14ac:dyDescent="0.2">
      <c r="A35" s="76"/>
      <c r="B35" s="43" t="s">
        <v>62</v>
      </c>
      <c r="C35" s="83">
        <v>113</v>
      </c>
      <c r="D35" s="86"/>
      <c r="E35" s="87"/>
      <c r="F35" s="31">
        <f>F36+F39</f>
        <v>553.48500000000001</v>
      </c>
      <c r="G35" s="104"/>
      <c r="H35" s="31">
        <f>H36+H39</f>
        <v>20.606999999999999</v>
      </c>
      <c r="I35" s="104"/>
    </row>
    <row r="36" spans="1:9" ht="25.5" x14ac:dyDescent="0.2">
      <c r="A36" s="76"/>
      <c r="B36" s="43" t="s">
        <v>174</v>
      </c>
      <c r="C36" s="85">
        <v>113</v>
      </c>
      <c r="D36" s="86" t="s">
        <v>9</v>
      </c>
      <c r="E36" s="87"/>
      <c r="F36" s="104">
        <f>F37</f>
        <v>361.55200000000002</v>
      </c>
      <c r="G36" s="104"/>
      <c r="H36" s="104">
        <f>H37</f>
        <v>20.606999999999999</v>
      </c>
      <c r="I36" s="104"/>
    </row>
    <row r="37" spans="1:9" ht="25.5" x14ac:dyDescent="0.2">
      <c r="A37" s="76"/>
      <c r="B37" s="43" t="s">
        <v>45</v>
      </c>
      <c r="C37" s="85">
        <v>113</v>
      </c>
      <c r="D37" s="86" t="s">
        <v>9</v>
      </c>
      <c r="E37" s="87">
        <v>200</v>
      </c>
      <c r="F37" s="104">
        <f>F38</f>
        <v>361.55200000000002</v>
      </c>
      <c r="G37" s="104"/>
      <c r="H37" s="104">
        <f>H38</f>
        <v>20.606999999999999</v>
      </c>
      <c r="I37" s="104"/>
    </row>
    <row r="38" spans="1:9" ht="25.5" x14ac:dyDescent="0.2">
      <c r="A38" s="76"/>
      <c r="B38" s="43" t="s">
        <v>46</v>
      </c>
      <c r="C38" s="85">
        <v>113</v>
      </c>
      <c r="D38" s="86" t="s">
        <v>9</v>
      </c>
      <c r="E38" s="87">
        <v>240</v>
      </c>
      <c r="F38" s="104">
        <v>361.55200000000002</v>
      </c>
      <c r="G38" s="104"/>
      <c r="H38" s="104">
        <v>20.606999999999999</v>
      </c>
      <c r="I38" s="104"/>
    </row>
    <row r="39" spans="1:9" ht="38.25" x14ac:dyDescent="0.2">
      <c r="A39" s="76"/>
      <c r="B39" s="43" t="s">
        <v>193</v>
      </c>
      <c r="C39" s="85">
        <v>113</v>
      </c>
      <c r="D39" s="86">
        <v>4800000000</v>
      </c>
      <c r="E39" s="87"/>
      <c r="F39" s="104">
        <f>F40</f>
        <v>191.93299999999999</v>
      </c>
      <c r="G39" s="104"/>
      <c r="H39" s="104">
        <f>H40</f>
        <v>0</v>
      </c>
      <c r="I39" s="104"/>
    </row>
    <row r="40" spans="1:9" ht="25.5" x14ac:dyDescent="0.2">
      <c r="A40" s="76"/>
      <c r="B40" s="43" t="s">
        <v>45</v>
      </c>
      <c r="C40" s="85">
        <v>113</v>
      </c>
      <c r="D40" s="86">
        <v>4800000000</v>
      </c>
      <c r="E40" s="87">
        <v>200</v>
      </c>
      <c r="F40" s="104">
        <f>F41</f>
        <v>191.93299999999999</v>
      </c>
      <c r="G40" s="104"/>
      <c r="H40" s="104">
        <f>H41</f>
        <v>0</v>
      </c>
      <c r="I40" s="104"/>
    </row>
    <row r="41" spans="1:9" ht="25.5" x14ac:dyDescent="0.2">
      <c r="A41" s="76"/>
      <c r="B41" s="43" t="s">
        <v>46</v>
      </c>
      <c r="C41" s="85">
        <v>113</v>
      </c>
      <c r="D41" s="86">
        <v>4800000000</v>
      </c>
      <c r="E41" s="87">
        <v>240</v>
      </c>
      <c r="F41" s="104">
        <v>191.93299999999999</v>
      </c>
      <c r="G41" s="104"/>
      <c r="H41" s="104"/>
      <c r="I41" s="104"/>
    </row>
    <row r="42" spans="1:9" x14ac:dyDescent="0.2">
      <c r="A42" s="76">
        <v>0</v>
      </c>
      <c r="B42" s="82" t="s">
        <v>51</v>
      </c>
      <c r="C42" s="83">
        <v>702</v>
      </c>
      <c r="D42" s="84">
        <v>0</v>
      </c>
      <c r="E42" s="115">
        <v>0</v>
      </c>
      <c r="F42" s="31">
        <f>F43</f>
        <v>921.48699999999997</v>
      </c>
      <c r="G42" s="31">
        <v>0</v>
      </c>
      <c r="H42" s="31">
        <f>H43</f>
        <v>566</v>
      </c>
      <c r="I42" s="31">
        <v>0</v>
      </c>
    </row>
    <row r="43" spans="1:9" ht="25.5" x14ac:dyDescent="0.2">
      <c r="A43" s="76">
        <v>0</v>
      </c>
      <c r="B43" s="43" t="s">
        <v>174</v>
      </c>
      <c r="C43" s="85">
        <v>702</v>
      </c>
      <c r="D43" s="86" t="s">
        <v>9</v>
      </c>
      <c r="E43" s="87">
        <v>0</v>
      </c>
      <c r="F43" s="104">
        <f>F44</f>
        <v>921.48699999999997</v>
      </c>
      <c r="G43" s="104">
        <v>0</v>
      </c>
      <c r="H43" s="104">
        <f>H44</f>
        <v>566</v>
      </c>
      <c r="I43" s="104">
        <v>0</v>
      </c>
    </row>
    <row r="44" spans="1:9" x14ac:dyDescent="0.2">
      <c r="A44" s="76">
        <v>0</v>
      </c>
      <c r="B44" s="43" t="s">
        <v>53</v>
      </c>
      <c r="C44" s="85">
        <v>702</v>
      </c>
      <c r="D44" s="86" t="s">
        <v>9</v>
      </c>
      <c r="E44" s="87">
        <v>500</v>
      </c>
      <c r="F44" s="104">
        <f>F45</f>
        <v>921.48699999999997</v>
      </c>
      <c r="G44" s="104">
        <v>0</v>
      </c>
      <c r="H44" s="104">
        <f>H45</f>
        <v>566</v>
      </c>
      <c r="I44" s="104">
        <v>0</v>
      </c>
    </row>
    <row r="45" spans="1:9" x14ac:dyDescent="0.2">
      <c r="A45" s="76">
        <v>0</v>
      </c>
      <c r="B45" s="43" t="s">
        <v>54</v>
      </c>
      <c r="C45" s="85">
        <v>702</v>
      </c>
      <c r="D45" s="86" t="s">
        <v>9</v>
      </c>
      <c r="E45" s="87">
        <v>540</v>
      </c>
      <c r="F45" s="104">
        <v>921.48699999999997</v>
      </c>
      <c r="G45" s="104">
        <v>0</v>
      </c>
      <c r="H45" s="104">
        <v>566</v>
      </c>
      <c r="I45" s="104">
        <v>0</v>
      </c>
    </row>
    <row r="46" spans="1:9" x14ac:dyDescent="0.2">
      <c r="A46" s="114">
        <v>0</v>
      </c>
      <c r="B46" s="82" t="s">
        <v>162</v>
      </c>
      <c r="C46" s="83">
        <v>1301</v>
      </c>
      <c r="D46" s="84">
        <v>0</v>
      </c>
      <c r="E46" s="115">
        <v>0</v>
      </c>
      <c r="F46" s="31">
        <f>F47</f>
        <v>1100</v>
      </c>
      <c r="G46" s="31">
        <v>0</v>
      </c>
      <c r="H46" s="31">
        <f>H47</f>
        <v>570.81399999999996</v>
      </c>
      <c r="I46" s="31">
        <v>0</v>
      </c>
    </row>
    <row r="47" spans="1:9" ht="25.5" x14ac:dyDescent="0.2">
      <c r="A47" s="76">
        <v>0</v>
      </c>
      <c r="B47" s="43" t="s">
        <v>174</v>
      </c>
      <c r="C47" s="85">
        <v>1301</v>
      </c>
      <c r="D47" s="86">
        <v>100000000</v>
      </c>
      <c r="E47" s="87">
        <v>0</v>
      </c>
      <c r="F47" s="104">
        <f>F48</f>
        <v>1100</v>
      </c>
      <c r="G47" s="104">
        <v>0</v>
      </c>
      <c r="H47" s="104">
        <f>H48</f>
        <v>570.81399999999996</v>
      </c>
      <c r="I47" s="104">
        <v>0</v>
      </c>
    </row>
    <row r="48" spans="1:9" x14ac:dyDescent="0.2">
      <c r="A48" s="76">
        <v>0</v>
      </c>
      <c r="B48" s="43" t="s">
        <v>56</v>
      </c>
      <c r="C48" s="85">
        <v>1301</v>
      </c>
      <c r="D48" s="86">
        <v>100000000</v>
      </c>
      <c r="E48" s="87">
        <v>700</v>
      </c>
      <c r="F48" s="104">
        <f>F49</f>
        <v>1100</v>
      </c>
      <c r="G48" s="104">
        <v>0</v>
      </c>
      <c r="H48" s="104">
        <f>H49</f>
        <v>570.81399999999996</v>
      </c>
      <c r="I48" s="104">
        <v>0</v>
      </c>
    </row>
    <row r="49" spans="1:9" x14ac:dyDescent="0.2">
      <c r="A49" s="76">
        <v>0</v>
      </c>
      <c r="B49" s="43" t="s">
        <v>57</v>
      </c>
      <c r="C49" s="85">
        <v>1301</v>
      </c>
      <c r="D49" s="86">
        <v>100000000</v>
      </c>
      <c r="E49" s="87">
        <v>730</v>
      </c>
      <c r="F49" s="104">
        <v>1100</v>
      </c>
      <c r="G49" s="104">
        <v>0</v>
      </c>
      <c r="H49" s="104">
        <v>570.81399999999996</v>
      </c>
      <c r="I49" s="104">
        <v>0</v>
      </c>
    </row>
    <row r="50" spans="1:9" ht="25.5" x14ac:dyDescent="0.2">
      <c r="A50" s="76">
        <v>0</v>
      </c>
      <c r="B50" s="82" t="s">
        <v>58</v>
      </c>
      <c r="C50" s="83">
        <v>1401</v>
      </c>
      <c r="D50" s="84">
        <v>0</v>
      </c>
      <c r="E50" s="115">
        <v>0</v>
      </c>
      <c r="F50" s="31">
        <f t="shared" ref="F50:I52" si="0">F51</f>
        <v>24888</v>
      </c>
      <c r="G50" s="31">
        <f t="shared" si="0"/>
        <v>363</v>
      </c>
      <c r="H50" s="31">
        <f t="shared" si="0"/>
        <v>21014.633999999998</v>
      </c>
      <c r="I50" s="31">
        <f t="shared" si="0"/>
        <v>363</v>
      </c>
    </row>
    <row r="51" spans="1:9" ht="25.5" x14ac:dyDescent="0.2">
      <c r="A51" s="76">
        <v>0</v>
      </c>
      <c r="B51" s="43" t="s">
        <v>174</v>
      </c>
      <c r="C51" s="85">
        <v>1401</v>
      </c>
      <c r="D51" s="86" t="s">
        <v>9</v>
      </c>
      <c r="E51" s="87">
        <v>0</v>
      </c>
      <c r="F51" s="104">
        <f t="shared" si="0"/>
        <v>24888</v>
      </c>
      <c r="G51" s="104">
        <f t="shared" si="0"/>
        <v>363</v>
      </c>
      <c r="H51" s="104">
        <f t="shared" si="0"/>
        <v>21014.633999999998</v>
      </c>
      <c r="I51" s="104">
        <f t="shared" si="0"/>
        <v>363</v>
      </c>
    </row>
    <row r="52" spans="1:9" x14ac:dyDescent="0.2">
      <c r="A52" s="76">
        <v>0</v>
      </c>
      <c r="B52" s="43" t="s">
        <v>53</v>
      </c>
      <c r="C52" s="85">
        <v>1401</v>
      </c>
      <c r="D52" s="86" t="s">
        <v>9</v>
      </c>
      <c r="E52" s="87">
        <v>500</v>
      </c>
      <c r="F52" s="104">
        <f t="shared" si="0"/>
        <v>24888</v>
      </c>
      <c r="G52" s="104">
        <f t="shared" si="0"/>
        <v>363</v>
      </c>
      <c r="H52" s="104">
        <f t="shared" si="0"/>
        <v>21014.633999999998</v>
      </c>
      <c r="I52" s="104">
        <f t="shared" si="0"/>
        <v>363</v>
      </c>
    </row>
    <row r="53" spans="1:9" s="13" customFormat="1" x14ac:dyDescent="0.2">
      <c r="A53" s="76">
        <v>0</v>
      </c>
      <c r="B53" s="43" t="s">
        <v>59</v>
      </c>
      <c r="C53" s="85">
        <v>1401</v>
      </c>
      <c r="D53" s="86" t="s">
        <v>9</v>
      </c>
      <c r="E53" s="87">
        <v>510</v>
      </c>
      <c r="F53" s="104">
        <v>24888</v>
      </c>
      <c r="G53" s="104">
        <v>363</v>
      </c>
      <c r="H53" s="104">
        <v>21014.633999999998</v>
      </c>
      <c r="I53" s="104">
        <v>363</v>
      </c>
    </row>
    <row r="54" spans="1:9" x14ac:dyDescent="0.2">
      <c r="A54" s="76">
        <v>0</v>
      </c>
      <c r="B54" s="82" t="s">
        <v>161</v>
      </c>
      <c r="C54" s="83">
        <v>1403</v>
      </c>
      <c r="D54" s="84">
        <v>0</v>
      </c>
      <c r="E54" s="115">
        <v>0</v>
      </c>
      <c r="F54" s="31">
        <f>F55</f>
        <v>16856.536</v>
      </c>
      <c r="G54" s="31">
        <v>0</v>
      </c>
      <c r="H54" s="31">
        <f>H55</f>
        <v>3025.1689999999999</v>
      </c>
      <c r="I54" s="31">
        <v>0</v>
      </c>
    </row>
    <row r="55" spans="1:9" s="2" customFormat="1" ht="25.5" x14ac:dyDescent="0.2">
      <c r="A55" s="76">
        <v>0</v>
      </c>
      <c r="B55" s="43" t="s">
        <v>174</v>
      </c>
      <c r="C55" s="85">
        <v>1403</v>
      </c>
      <c r="D55" s="86" t="s">
        <v>9</v>
      </c>
      <c r="E55" s="87">
        <v>0</v>
      </c>
      <c r="F55" s="104">
        <f>F56</f>
        <v>16856.536</v>
      </c>
      <c r="G55" s="104">
        <v>0</v>
      </c>
      <c r="H55" s="104">
        <f>H56</f>
        <v>3025.1689999999999</v>
      </c>
      <c r="I55" s="104">
        <v>0</v>
      </c>
    </row>
    <row r="56" spans="1:9" s="2" customFormat="1" x14ac:dyDescent="0.2">
      <c r="A56" s="76">
        <v>0</v>
      </c>
      <c r="B56" s="43" t="s">
        <v>53</v>
      </c>
      <c r="C56" s="85">
        <v>1403</v>
      </c>
      <c r="D56" s="86" t="s">
        <v>9</v>
      </c>
      <c r="E56" s="87">
        <v>500</v>
      </c>
      <c r="F56" s="104">
        <f>F57</f>
        <v>16856.536</v>
      </c>
      <c r="G56" s="104">
        <v>0</v>
      </c>
      <c r="H56" s="104">
        <f>H57</f>
        <v>3025.1689999999999</v>
      </c>
      <c r="I56" s="104">
        <v>0</v>
      </c>
    </row>
    <row r="57" spans="1:9" s="2" customFormat="1" x14ac:dyDescent="0.2">
      <c r="A57" s="76">
        <v>0</v>
      </c>
      <c r="B57" s="43" t="s">
        <v>54</v>
      </c>
      <c r="C57" s="85">
        <v>1403</v>
      </c>
      <c r="D57" s="86" t="s">
        <v>9</v>
      </c>
      <c r="E57" s="87">
        <v>540</v>
      </c>
      <c r="F57" s="104">
        <v>16856.536</v>
      </c>
      <c r="G57" s="104">
        <v>0</v>
      </c>
      <c r="H57" s="104">
        <v>3025.1689999999999</v>
      </c>
      <c r="I57" s="104">
        <v>0</v>
      </c>
    </row>
    <row r="58" spans="1:9" ht="38.25" x14ac:dyDescent="0.2">
      <c r="A58" s="114">
        <v>938</v>
      </c>
      <c r="B58" s="82" t="s">
        <v>164</v>
      </c>
      <c r="C58" s="83">
        <v>0</v>
      </c>
      <c r="D58" s="84">
        <v>0</v>
      </c>
      <c r="E58" s="115">
        <v>0</v>
      </c>
      <c r="F58" s="31">
        <f>F59+F70+F80+F87+F95+F91+F99+F103+F110+F117+F124+F128</f>
        <v>131048.698</v>
      </c>
      <c r="G58" s="31">
        <f>G59+G70+G80+G87+G95+G91+G99+G103+G110+G117+G124+G128</f>
        <v>24171.523999999998</v>
      </c>
      <c r="H58" s="31">
        <f>H59+H70+H80+H87+H95+H91+H99+H103+H110+H117+H124+H128</f>
        <v>56226.095999999998</v>
      </c>
      <c r="I58" s="31">
        <f>I59+I70+I80+I87+I95+I91+I99+I103+I110+I117+I124+I128</f>
        <v>17578.525000000001</v>
      </c>
    </row>
    <row r="59" spans="1:9" x14ac:dyDescent="0.2">
      <c r="A59" s="76">
        <v>0</v>
      </c>
      <c r="B59" s="82" t="s">
        <v>62</v>
      </c>
      <c r="C59" s="83">
        <v>113</v>
      </c>
      <c r="D59" s="84">
        <v>0</v>
      </c>
      <c r="E59" s="115">
        <v>0</v>
      </c>
      <c r="F59" s="31">
        <f>F60+F67</f>
        <v>31243.137000000002</v>
      </c>
      <c r="G59" s="31">
        <f>G60+G67</f>
        <v>0</v>
      </c>
      <c r="H59" s="31">
        <f>H60+H67</f>
        <v>14032.864000000001</v>
      </c>
      <c r="I59" s="31">
        <f>I60+I67</f>
        <v>0</v>
      </c>
    </row>
    <row r="60" spans="1:9" ht="25.5" x14ac:dyDescent="0.2">
      <c r="A60" s="76">
        <v>0</v>
      </c>
      <c r="B60" s="43" t="s">
        <v>175</v>
      </c>
      <c r="C60" s="85">
        <v>113</v>
      </c>
      <c r="D60" s="86" t="s">
        <v>16</v>
      </c>
      <c r="E60" s="87">
        <v>0</v>
      </c>
      <c r="F60" s="104">
        <f>F61+F63+F65</f>
        <v>4238.4880000000003</v>
      </c>
      <c r="G60" s="104">
        <v>0</v>
      </c>
      <c r="H60" s="104">
        <f>H61+H63+H65</f>
        <v>2063.5410000000002</v>
      </c>
      <c r="I60" s="104">
        <v>0</v>
      </c>
    </row>
    <row r="61" spans="1:9" ht="51" x14ac:dyDescent="0.2">
      <c r="A61" s="76">
        <v>0</v>
      </c>
      <c r="B61" s="43" t="s">
        <v>43</v>
      </c>
      <c r="C61" s="85">
        <v>113</v>
      </c>
      <c r="D61" s="86" t="s">
        <v>16</v>
      </c>
      <c r="E61" s="87">
        <v>100</v>
      </c>
      <c r="F61" s="104">
        <f>F62</f>
        <v>1891.7080000000001</v>
      </c>
      <c r="G61" s="104">
        <v>0</v>
      </c>
      <c r="H61" s="104">
        <f>H62</f>
        <v>812.56500000000005</v>
      </c>
      <c r="I61" s="104">
        <v>0</v>
      </c>
    </row>
    <row r="62" spans="1:9" x14ac:dyDescent="0.2">
      <c r="A62" s="76">
        <v>0</v>
      </c>
      <c r="B62" s="43" t="s">
        <v>94</v>
      </c>
      <c r="C62" s="85">
        <v>113</v>
      </c>
      <c r="D62" s="86" t="s">
        <v>16</v>
      </c>
      <c r="E62" s="87">
        <v>110</v>
      </c>
      <c r="F62" s="104">
        <v>1891.7080000000001</v>
      </c>
      <c r="G62" s="104">
        <v>0</v>
      </c>
      <c r="H62" s="104">
        <v>812.56500000000005</v>
      </c>
      <c r="I62" s="104">
        <v>0</v>
      </c>
    </row>
    <row r="63" spans="1:9" ht="25.5" x14ac:dyDescent="0.2">
      <c r="A63" s="76">
        <v>0</v>
      </c>
      <c r="B63" s="43" t="s">
        <v>45</v>
      </c>
      <c r="C63" s="85">
        <v>113</v>
      </c>
      <c r="D63" s="86" t="s">
        <v>16</v>
      </c>
      <c r="E63" s="87">
        <v>200</v>
      </c>
      <c r="F63" s="104">
        <f>F64</f>
        <v>1761.2840000000001</v>
      </c>
      <c r="G63" s="104">
        <v>0</v>
      </c>
      <c r="H63" s="104">
        <f>H64</f>
        <v>1076</v>
      </c>
      <c r="I63" s="104">
        <v>0</v>
      </c>
    </row>
    <row r="64" spans="1:9" ht="25.5" x14ac:dyDescent="0.2">
      <c r="A64" s="76">
        <v>0</v>
      </c>
      <c r="B64" s="43" t="s">
        <v>46</v>
      </c>
      <c r="C64" s="85">
        <v>113</v>
      </c>
      <c r="D64" s="86" t="s">
        <v>16</v>
      </c>
      <c r="E64" s="87">
        <v>240</v>
      </c>
      <c r="F64" s="104">
        <v>1761.2840000000001</v>
      </c>
      <c r="G64" s="104">
        <v>0</v>
      </c>
      <c r="H64" s="104">
        <v>1076</v>
      </c>
      <c r="I64" s="104">
        <v>0</v>
      </c>
    </row>
    <row r="65" spans="1:9" x14ac:dyDescent="0.2">
      <c r="A65" s="76">
        <v>0</v>
      </c>
      <c r="B65" s="43" t="s">
        <v>47</v>
      </c>
      <c r="C65" s="85">
        <v>113</v>
      </c>
      <c r="D65" s="86" t="s">
        <v>16</v>
      </c>
      <c r="E65" s="87">
        <v>800</v>
      </c>
      <c r="F65" s="104">
        <f>F66</f>
        <v>585.49599999999998</v>
      </c>
      <c r="G65" s="104">
        <v>0</v>
      </c>
      <c r="H65" s="104">
        <f>H66</f>
        <v>174.976</v>
      </c>
      <c r="I65" s="104">
        <v>0</v>
      </c>
    </row>
    <row r="66" spans="1:9" x14ac:dyDescent="0.2">
      <c r="A66" s="76">
        <v>0</v>
      </c>
      <c r="B66" s="43" t="s">
        <v>48</v>
      </c>
      <c r="C66" s="85">
        <v>113</v>
      </c>
      <c r="D66" s="86" t="s">
        <v>16</v>
      </c>
      <c r="E66" s="87">
        <v>850</v>
      </c>
      <c r="F66" s="104">
        <v>585.49599999999998</v>
      </c>
      <c r="G66" s="104">
        <v>0</v>
      </c>
      <c r="H66" s="104">
        <v>174.976</v>
      </c>
      <c r="I66" s="104">
        <v>0</v>
      </c>
    </row>
    <row r="67" spans="1:9" ht="63.75" customHeight="1" x14ac:dyDescent="0.2">
      <c r="A67" s="76">
        <v>0</v>
      </c>
      <c r="B67" s="43" t="s">
        <v>176</v>
      </c>
      <c r="C67" s="85">
        <v>113</v>
      </c>
      <c r="D67" s="86" t="s">
        <v>17</v>
      </c>
      <c r="E67" s="87">
        <v>0</v>
      </c>
      <c r="F67" s="104">
        <f t="shared" ref="F67:I68" si="1">F68</f>
        <v>27004.649000000001</v>
      </c>
      <c r="G67" s="104">
        <f t="shared" si="1"/>
        <v>0</v>
      </c>
      <c r="H67" s="104">
        <f t="shared" si="1"/>
        <v>11969.323</v>
      </c>
      <c r="I67" s="104">
        <f t="shared" si="1"/>
        <v>0</v>
      </c>
    </row>
    <row r="68" spans="1:9" ht="25.5" x14ac:dyDescent="0.2">
      <c r="A68" s="76">
        <v>0</v>
      </c>
      <c r="B68" s="43" t="s">
        <v>64</v>
      </c>
      <c r="C68" s="85">
        <v>113</v>
      </c>
      <c r="D68" s="86" t="s">
        <v>17</v>
      </c>
      <c r="E68" s="87">
        <v>600</v>
      </c>
      <c r="F68" s="104">
        <f t="shared" si="1"/>
        <v>27004.649000000001</v>
      </c>
      <c r="G68" s="104">
        <f t="shared" si="1"/>
        <v>0</v>
      </c>
      <c r="H68" s="104">
        <f t="shared" si="1"/>
        <v>11969.323</v>
      </c>
      <c r="I68" s="104">
        <f t="shared" si="1"/>
        <v>0</v>
      </c>
    </row>
    <row r="69" spans="1:9" s="13" customFormat="1" x14ac:dyDescent="0.2">
      <c r="A69" s="76">
        <v>0</v>
      </c>
      <c r="B69" s="43" t="s">
        <v>65</v>
      </c>
      <c r="C69" s="85">
        <v>113</v>
      </c>
      <c r="D69" s="86" t="s">
        <v>17</v>
      </c>
      <c r="E69" s="87">
        <v>620</v>
      </c>
      <c r="F69" s="104">
        <v>27004.649000000001</v>
      </c>
      <c r="G69" s="104"/>
      <c r="H69" s="104">
        <v>11969.323</v>
      </c>
      <c r="I69" s="104"/>
    </row>
    <row r="70" spans="1:9" x14ac:dyDescent="0.2">
      <c r="A70" s="76">
        <v>0</v>
      </c>
      <c r="B70" s="82" t="s">
        <v>67</v>
      </c>
      <c r="C70" s="83">
        <v>409</v>
      </c>
      <c r="D70" s="84">
        <v>0</v>
      </c>
      <c r="E70" s="115">
        <v>0</v>
      </c>
      <c r="F70" s="31">
        <f>F71</f>
        <v>14846.611000000001</v>
      </c>
      <c r="G70" s="31">
        <v>0</v>
      </c>
      <c r="H70" s="31">
        <f>H71</f>
        <v>857.35</v>
      </c>
      <c r="I70" s="31">
        <v>0</v>
      </c>
    </row>
    <row r="71" spans="1:9" ht="51" x14ac:dyDescent="0.2">
      <c r="A71" s="76">
        <v>0</v>
      </c>
      <c r="B71" s="43" t="s">
        <v>189</v>
      </c>
      <c r="C71" s="85">
        <v>409</v>
      </c>
      <c r="D71" s="86" t="s">
        <v>19</v>
      </c>
      <c r="E71" s="87">
        <v>0</v>
      </c>
      <c r="F71" s="104">
        <f>F78</f>
        <v>14846.611000000001</v>
      </c>
      <c r="G71" s="104">
        <v>0</v>
      </c>
      <c r="H71" s="104">
        <f>H78</f>
        <v>857.35</v>
      </c>
      <c r="I71" s="104">
        <v>0</v>
      </c>
    </row>
    <row r="72" spans="1:9" ht="51" hidden="1" customHeight="1" x14ac:dyDescent="0.2">
      <c r="A72" s="76">
        <v>0</v>
      </c>
      <c r="B72" s="43" t="s">
        <v>68</v>
      </c>
      <c r="C72" s="85">
        <v>409</v>
      </c>
      <c r="D72" s="86" t="s">
        <v>19</v>
      </c>
      <c r="E72" s="87">
        <v>0</v>
      </c>
      <c r="F72" s="104">
        <v>0</v>
      </c>
      <c r="G72" s="104">
        <v>0</v>
      </c>
      <c r="H72" s="104">
        <v>0</v>
      </c>
      <c r="I72" s="104">
        <v>0</v>
      </c>
    </row>
    <row r="73" spans="1:9" ht="51" hidden="1" customHeight="1" x14ac:dyDescent="0.2">
      <c r="A73" s="76">
        <v>0</v>
      </c>
      <c r="B73" s="43" t="s">
        <v>68</v>
      </c>
      <c r="C73" s="85">
        <v>409</v>
      </c>
      <c r="D73" s="86" t="s">
        <v>19</v>
      </c>
      <c r="E73" s="87">
        <v>0</v>
      </c>
      <c r="F73" s="104">
        <v>0</v>
      </c>
      <c r="G73" s="104">
        <v>0</v>
      </c>
      <c r="H73" s="104">
        <v>0</v>
      </c>
      <c r="I73" s="104">
        <v>0</v>
      </c>
    </row>
    <row r="74" spans="1:9" ht="12.75" hidden="1" customHeight="1" x14ac:dyDescent="0.2">
      <c r="A74" s="76">
        <v>0</v>
      </c>
      <c r="B74" s="43" t="s">
        <v>63</v>
      </c>
      <c r="C74" s="85">
        <v>409</v>
      </c>
      <c r="D74" s="86" t="s">
        <v>20</v>
      </c>
      <c r="E74" s="87">
        <v>0</v>
      </c>
      <c r="F74" s="104">
        <v>0</v>
      </c>
      <c r="G74" s="104">
        <v>0</v>
      </c>
      <c r="H74" s="104">
        <v>0</v>
      </c>
      <c r="I74" s="104">
        <v>0</v>
      </c>
    </row>
    <row r="75" spans="1:9" ht="12.75" hidden="1" customHeight="1" x14ac:dyDescent="0.2">
      <c r="A75" s="76">
        <v>0</v>
      </c>
      <c r="B75" s="43" t="s">
        <v>63</v>
      </c>
      <c r="C75" s="85">
        <v>409</v>
      </c>
      <c r="D75" s="86" t="s">
        <v>20</v>
      </c>
      <c r="E75" s="87">
        <v>0</v>
      </c>
      <c r="F75" s="104">
        <v>0</v>
      </c>
      <c r="G75" s="104">
        <v>0</v>
      </c>
      <c r="H75" s="104">
        <v>0</v>
      </c>
      <c r="I75" s="104">
        <v>0</v>
      </c>
    </row>
    <row r="76" spans="1:9" ht="12.75" hidden="1" customHeight="1" x14ac:dyDescent="0.2">
      <c r="A76" s="76">
        <v>0</v>
      </c>
      <c r="B76" s="43" t="s">
        <v>63</v>
      </c>
      <c r="C76" s="85">
        <v>409</v>
      </c>
      <c r="D76" s="86" t="s">
        <v>20</v>
      </c>
      <c r="E76" s="87">
        <v>0</v>
      </c>
      <c r="F76" s="104">
        <v>0</v>
      </c>
      <c r="G76" s="104">
        <v>0</v>
      </c>
      <c r="H76" s="104">
        <v>0</v>
      </c>
      <c r="I76" s="104">
        <v>0</v>
      </c>
    </row>
    <row r="77" spans="1:9" ht="12.75" hidden="1" customHeight="1" x14ac:dyDescent="0.2">
      <c r="A77" s="76">
        <v>0</v>
      </c>
      <c r="B77" s="43" t="s">
        <v>63</v>
      </c>
      <c r="C77" s="85">
        <v>409</v>
      </c>
      <c r="D77" s="86" t="s">
        <v>20</v>
      </c>
      <c r="E77" s="87">
        <v>0</v>
      </c>
      <c r="F77" s="104">
        <v>0</v>
      </c>
      <c r="G77" s="104">
        <v>0</v>
      </c>
      <c r="H77" s="104">
        <v>0</v>
      </c>
      <c r="I77" s="104">
        <v>0</v>
      </c>
    </row>
    <row r="78" spans="1:9" ht="25.5" x14ac:dyDescent="0.2">
      <c r="A78" s="76">
        <v>0</v>
      </c>
      <c r="B78" s="43" t="s">
        <v>45</v>
      </c>
      <c r="C78" s="85">
        <v>409</v>
      </c>
      <c r="D78" s="86" t="s">
        <v>19</v>
      </c>
      <c r="E78" s="87">
        <v>200</v>
      </c>
      <c r="F78" s="104">
        <f>F79</f>
        <v>14846.611000000001</v>
      </c>
      <c r="G78" s="104">
        <v>0</v>
      </c>
      <c r="H78" s="104">
        <f>H79</f>
        <v>857.35</v>
      </c>
      <c r="I78" s="104">
        <v>0</v>
      </c>
    </row>
    <row r="79" spans="1:9" ht="25.5" x14ac:dyDescent="0.2">
      <c r="A79" s="76">
        <v>0</v>
      </c>
      <c r="B79" s="43" t="s">
        <v>46</v>
      </c>
      <c r="C79" s="85">
        <v>409</v>
      </c>
      <c r="D79" s="86" t="s">
        <v>19</v>
      </c>
      <c r="E79" s="87">
        <v>240</v>
      </c>
      <c r="F79" s="104">
        <v>14846.611000000001</v>
      </c>
      <c r="G79" s="104">
        <v>0</v>
      </c>
      <c r="H79" s="104">
        <v>857.35</v>
      </c>
      <c r="I79" s="104">
        <v>0</v>
      </c>
    </row>
    <row r="80" spans="1:9" x14ac:dyDescent="0.2">
      <c r="A80" s="76">
        <v>0</v>
      </c>
      <c r="B80" s="82" t="s">
        <v>69</v>
      </c>
      <c r="C80" s="83">
        <v>412</v>
      </c>
      <c r="D80" s="84">
        <v>0</v>
      </c>
      <c r="E80" s="115">
        <v>0</v>
      </c>
      <c r="F80" s="31">
        <f>F84+F81</f>
        <v>619.45399999999995</v>
      </c>
      <c r="G80" s="31">
        <f t="shared" ref="G80:I80" si="2">G84+G81</f>
        <v>45.154000000000003</v>
      </c>
      <c r="H80" s="31">
        <f t="shared" si="2"/>
        <v>324.33799999999997</v>
      </c>
      <c r="I80" s="31">
        <f t="shared" si="2"/>
        <v>45.154000000000003</v>
      </c>
    </row>
    <row r="81" spans="1:9" ht="25.5" x14ac:dyDescent="0.2">
      <c r="A81" s="76"/>
      <c r="B81" s="43" t="s">
        <v>175</v>
      </c>
      <c r="C81" s="85">
        <v>412</v>
      </c>
      <c r="D81" s="86" t="s">
        <v>16</v>
      </c>
      <c r="E81" s="115"/>
      <c r="F81" s="104">
        <f t="shared" ref="F81:I82" si="3">F82</f>
        <v>49.058999999999997</v>
      </c>
      <c r="G81" s="104">
        <f t="shared" si="3"/>
        <v>45.154000000000003</v>
      </c>
      <c r="H81" s="104">
        <f t="shared" si="3"/>
        <v>49.058999999999997</v>
      </c>
      <c r="I81" s="104">
        <f t="shared" si="3"/>
        <v>45.154000000000003</v>
      </c>
    </row>
    <row r="82" spans="1:9" ht="25.5" x14ac:dyDescent="0.2">
      <c r="A82" s="76"/>
      <c r="B82" s="43" t="s">
        <v>45</v>
      </c>
      <c r="C82" s="85">
        <v>412</v>
      </c>
      <c r="D82" s="86" t="s">
        <v>16</v>
      </c>
      <c r="E82" s="87">
        <v>200</v>
      </c>
      <c r="F82" s="104">
        <f t="shared" si="3"/>
        <v>49.058999999999997</v>
      </c>
      <c r="G82" s="104">
        <f t="shared" si="3"/>
        <v>45.154000000000003</v>
      </c>
      <c r="H82" s="104">
        <f t="shared" si="3"/>
        <v>49.058999999999997</v>
      </c>
      <c r="I82" s="104">
        <f t="shared" si="3"/>
        <v>45.154000000000003</v>
      </c>
    </row>
    <row r="83" spans="1:9" ht="25.5" x14ac:dyDescent="0.2">
      <c r="A83" s="76"/>
      <c r="B83" s="43" t="s">
        <v>46</v>
      </c>
      <c r="C83" s="85">
        <v>412</v>
      </c>
      <c r="D83" s="86" t="s">
        <v>16</v>
      </c>
      <c r="E83" s="87">
        <v>240</v>
      </c>
      <c r="F83" s="104">
        <v>49.058999999999997</v>
      </c>
      <c r="G83" s="104">
        <v>45.154000000000003</v>
      </c>
      <c r="H83" s="104">
        <v>49.058999999999997</v>
      </c>
      <c r="I83" s="104">
        <v>45.154000000000003</v>
      </c>
    </row>
    <row r="84" spans="1:9" s="8" customFormat="1" ht="38.25" x14ac:dyDescent="0.2">
      <c r="A84" s="76"/>
      <c r="B84" s="43" t="s">
        <v>191</v>
      </c>
      <c r="C84" s="85">
        <v>412</v>
      </c>
      <c r="D84" s="86">
        <v>1700000000</v>
      </c>
      <c r="E84" s="87"/>
      <c r="F84" s="104">
        <f>F85</f>
        <v>570.39499999999998</v>
      </c>
      <c r="G84" s="104"/>
      <c r="H84" s="104">
        <f>H85</f>
        <v>275.279</v>
      </c>
      <c r="I84" s="104"/>
    </row>
    <row r="85" spans="1:9" s="8" customFormat="1" ht="25.5" x14ac:dyDescent="0.2">
      <c r="A85" s="76"/>
      <c r="B85" s="43" t="s">
        <v>64</v>
      </c>
      <c r="C85" s="85">
        <v>412</v>
      </c>
      <c r="D85" s="86">
        <v>1700000000</v>
      </c>
      <c r="E85" s="87">
        <v>600</v>
      </c>
      <c r="F85" s="104">
        <f>F86</f>
        <v>570.39499999999998</v>
      </c>
      <c r="G85" s="104"/>
      <c r="H85" s="104">
        <f>H86</f>
        <v>275.279</v>
      </c>
      <c r="I85" s="104"/>
    </row>
    <row r="86" spans="1:9" s="8" customFormat="1" ht="51" x14ac:dyDescent="0.2">
      <c r="A86" s="76"/>
      <c r="B86" s="88" t="s">
        <v>166</v>
      </c>
      <c r="C86" s="89">
        <v>412</v>
      </c>
      <c r="D86" s="90">
        <v>1700000000</v>
      </c>
      <c r="E86" s="91">
        <v>630</v>
      </c>
      <c r="F86" s="104">
        <v>570.39499999999998</v>
      </c>
      <c r="G86" s="108"/>
      <c r="H86" s="104">
        <v>275.279</v>
      </c>
      <c r="I86" s="108"/>
    </row>
    <row r="87" spans="1:9" x14ac:dyDescent="0.2">
      <c r="A87" s="76">
        <v>0</v>
      </c>
      <c r="B87" s="82" t="s">
        <v>72</v>
      </c>
      <c r="C87" s="83">
        <v>501</v>
      </c>
      <c r="D87" s="84">
        <v>0</v>
      </c>
      <c r="E87" s="115">
        <v>0</v>
      </c>
      <c r="F87" s="31">
        <f>F88</f>
        <v>140</v>
      </c>
      <c r="G87" s="31">
        <f>G88</f>
        <v>0</v>
      </c>
      <c r="H87" s="31">
        <f>H88</f>
        <v>83.292000000000002</v>
      </c>
      <c r="I87" s="31">
        <f>I88</f>
        <v>0</v>
      </c>
    </row>
    <row r="88" spans="1:9" ht="25.5" x14ac:dyDescent="0.2">
      <c r="A88" s="76">
        <v>0</v>
      </c>
      <c r="B88" s="43" t="s">
        <v>175</v>
      </c>
      <c r="C88" s="85">
        <v>501</v>
      </c>
      <c r="D88" s="86" t="s">
        <v>16</v>
      </c>
      <c r="E88" s="87">
        <v>0</v>
      </c>
      <c r="F88" s="104">
        <f>F89</f>
        <v>140</v>
      </c>
      <c r="G88" s="104">
        <v>0</v>
      </c>
      <c r="H88" s="104">
        <f>H89</f>
        <v>83.292000000000002</v>
      </c>
      <c r="I88" s="104">
        <v>0</v>
      </c>
    </row>
    <row r="89" spans="1:9" ht="25.5" x14ac:dyDescent="0.2">
      <c r="A89" s="76">
        <v>0</v>
      </c>
      <c r="B89" s="43" t="s">
        <v>45</v>
      </c>
      <c r="C89" s="85">
        <v>501</v>
      </c>
      <c r="D89" s="86" t="s">
        <v>16</v>
      </c>
      <c r="E89" s="87">
        <v>200</v>
      </c>
      <c r="F89" s="104">
        <f>F90</f>
        <v>140</v>
      </c>
      <c r="G89" s="104">
        <v>0</v>
      </c>
      <c r="H89" s="104">
        <f>H90</f>
        <v>83.292000000000002</v>
      </c>
      <c r="I89" s="104">
        <v>0</v>
      </c>
    </row>
    <row r="90" spans="1:9" ht="25.5" x14ac:dyDescent="0.2">
      <c r="A90" s="76">
        <v>0</v>
      </c>
      <c r="B90" s="43" t="s">
        <v>46</v>
      </c>
      <c r="C90" s="85">
        <v>501</v>
      </c>
      <c r="D90" s="86" t="s">
        <v>16</v>
      </c>
      <c r="E90" s="87">
        <v>240</v>
      </c>
      <c r="F90" s="104">
        <v>140</v>
      </c>
      <c r="G90" s="104">
        <v>0</v>
      </c>
      <c r="H90" s="104">
        <v>83.292000000000002</v>
      </c>
      <c r="I90" s="104">
        <v>0</v>
      </c>
    </row>
    <row r="91" spans="1:9" s="8" customFormat="1" x14ac:dyDescent="0.2">
      <c r="A91" s="76"/>
      <c r="B91" s="82" t="s">
        <v>116</v>
      </c>
      <c r="C91" s="83">
        <v>503</v>
      </c>
      <c r="D91" s="84"/>
      <c r="E91" s="115"/>
      <c r="F91" s="31">
        <f t="shared" ref="F91:I92" si="4">F92</f>
        <v>11502.159</v>
      </c>
      <c r="G91" s="31">
        <f t="shared" si="4"/>
        <v>0</v>
      </c>
      <c r="H91" s="31">
        <f t="shared" si="4"/>
        <v>321.30599999999998</v>
      </c>
      <c r="I91" s="31">
        <f t="shared" si="4"/>
        <v>0</v>
      </c>
    </row>
    <row r="92" spans="1:9" s="8" customFormat="1" ht="38.25" x14ac:dyDescent="0.2">
      <c r="A92" s="76"/>
      <c r="B92" s="43" t="s">
        <v>192</v>
      </c>
      <c r="C92" s="85">
        <v>503</v>
      </c>
      <c r="D92" s="86">
        <v>4000000000</v>
      </c>
      <c r="E92" s="87"/>
      <c r="F92" s="104">
        <f t="shared" si="4"/>
        <v>11502.159</v>
      </c>
      <c r="G92" s="104">
        <f t="shared" si="4"/>
        <v>0</v>
      </c>
      <c r="H92" s="104">
        <f t="shared" si="4"/>
        <v>321.30599999999998</v>
      </c>
      <c r="I92" s="104">
        <f t="shared" si="4"/>
        <v>0</v>
      </c>
    </row>
    <row r="93" spans="1:9" s="8" customFormat="1" ht="25.5" x14ac:dyDescent="0.2">
      <c r="A93" s="76"/>
      <c r="B93" s="43" t="s">
        <v>45</v>
      </c>
      <c r="C93" s="85">
        <v>503</v>
      </c>
      <c r="D93" s="86">
        <v>4000000000</v>
      </c>
      <c r="E93" s="87">
        <v>200</v>
      </c>
      <c r="F93" s="104">
        <f t="shared" ref="F93:I93" si="5">F94</f>
        <v>11502.159</v>
      </c>
      <c r="G93" s="104">
        <f t="shared" si="5"/>
        <v>0</v>
      </c>
      <c r="H93" s="104">
        <f t="shared" si="5"/>
        <v>321.30599999999998</v>
      </c>
      <c r="I93" s="104">
        <f t="shared" si="5"/>
        <v>0</v>
      </c>
    </row>
    <row r="94" spans="1:9" s="8" customFormat="1" ht="25.5" x14ac:dyDescent="0.2">
      <c r="A94" s="76"/>
      <c r="B94" s="43" t="s">
        <v>46</v>
      </c>
      <c r="C94" s="85">
        <v>503</v>
      </c>
      <c r="D94" s="86">
        <v>4000000000</v>
      </c>
      <c r="E94" s="87">
        <v>240</v>
      </c>
      <c r="F94" s="104">
        <v>11502.159</v>
      </c>
      <c r="G94" s="104"/>
      <c r="H94" s="104">
        <v>321.30599999999998</v>
      </c>
      <c r="I94" s="104"/>
    </row>
    <row r="95" spans="1:9" s="8" customFormat="1" x14ac:dyDescent="0.2">
      <c r="A95" s="76"/>
      <c r="B95" s="82" t="s">
        <v>200</v>
      </c>
      <c r="C95" s="83">
        <v>605</v>
      </c>
      <c r="D95" s="84"/>
      <c r="E95" s="115"/>
      <c r="F95" s="31">
        <f t="shared" ref="F95:I97" si="6">F96</f>
        <v>2100</v>
      </c>
      <c r="G95" s="31">
        <f t="shared" si="6"/>
        <v>1000</v>
      </c>
      <c r="H95" s="31">
        <f t="shared" si="6"/>
        <v>0</v>
      </c>
      <c r="I95" s="31">
        <f t="shared" si="6"/>
        <v>0</v>
      </c>
    </row>
    <row r="96" spans="1:9" s="8" customFormat="1" ht="25.5" x14ac:dyDescent="0.2">
      <c r="A96" s="76"/>
      <c r="B96" s="43" t="s">
        <v>175</v>
      </c>
      <c r="C96" s="85">
        <v>605</v>
      </c>
      <c r="D96" s="86">
        <v>200000000</v>
      </c>
      <c r="E96" s="87"/>
      <c r="F96" s="104">
        <f t="shared" si="6"/>
        <v>2100</v>
      </c>
      <c r="G96" s="104">
        <f t="shared" si="6"/>
        <v>1000</v>
      </c>
      <c r="H96" s="104">
        <f t="shared" si="6"/>
        <v>0</v>
      </c>
      <c r="I96" s="104">
        <f t="shared" si="6"/>
        <v>0</v>
      </c>
    </row>
    <row r="97" spans="1:9" s="8" customFormat="1" ht="25.5" x14ac:dyDescent="0.2">
      <c r="A97" s="76"/>
      <c r="B97" s="43" t="s">
        <v>45</v>
      </c>
      <c r="C97" s="85">
        <v>605</v>
      </c>
      <c r="D97" s="86">
        <v>200000000</v>
      </c>
      <c r="E97" s="87">
        <v>200</v>
      </c>
      <c r="F97" s="104">
        <f t="shared" si="6"/>
        <v>2100</v>
      </c>
      <c r="G97" s="104">
        <f t="shared" si="6"/>
        <v>1000</v>
      </c>
      <c r="H97" s="104">
        <f t="shared" si="6"/>
        <v>0</v>
      </c>
      <c r="I97" s="104">
        <f t="shared" si="6"/>
        <v>0</v>
      </c>
    </row>
    <row r="98" spans="1:9" s="8" customFormat="1" ht="25.5" x14ac:dyDescent="0.2">
      <c r="A98" s="76"/>
      <c r="B98" s="43" t="s">
        <v>46</v>
      </c>
      <c r="C98" s="85">
        <v>605</v>
      </c>
      <c r="D98" s="86">
        <v>200000000</v>
      </c>
      <c r="E98" s="87">
        <v>240</v>
      </c>
      <c r="F98" s="104">
        <v>2100</v>
      </c>
      <c r="G98" s="104">
        <v>1000</v>
      </c>
      <c r="H98" s="104"/>
      <c r="I98" s="104"/>
    </row>
    <row r="99" spans="1:9" x14ac:dyDescent="0.2">
      <c r="A99" s="76">
        <v>0</v>
      </c>
      <c r="B99" s="82" t="s">
        <v>112</v>
      </c>
      <c r="C99" s="83">
        <v>707</v>
      </c>
      <c r="D99" s="84">
        <v>0</v>
      </c>
      <c r="E99" s="115">
        <v>0</v>
      </c>
      <c r="F99" s="31">
        <f t="shared" ref="F99:I101" si="7">F100</f>
        <v>2468.8119999999999</v>
      </c>
      <c r="G99" s="31">
        <f t="shared" si="7"/>
        <v>204.45500000000001</v>
      </c>
      <c r="H99" s="31">
        <f t="shared" si="7"/>
        <v>599.048</v>
      </c>
      <c r="I99" s="31">
        <f t="shared" si="7"/>
        <v>0</v>
      </c>
    </row>
    <row r="100" spans="1:9" ht="25.5" x14ac:dyDescent="0.2">
      <c r="A100" s="76">
        <v>0</v>
      </c>
      <c r="B100" s="43" t="s">
        <v>178</v>
      </c>
      <c r="C100" s="85">
        <v>707</v>
      </c>
      <c r="D100" s="86" t="s">
        <v>22</v>
      </c>
      <c r="E100" s="87">
        <v>0</v>
      </c>
      <c r="F100" s="104">
        <f t="shared" si="7"/>
        <v>2468.8119999999999</v>
      </c>
      <c r="G100" s="104">
        <f t="shared" si="7"/>
        <v>204.45500000000001</v>
      </c>
      <c r="H100" s="104">
        <f t="shared" si="7"/>
        <v>599.048</v>
      </c>
      <c r="I100" s="104">
        <f t="shared" si="7"/>
        <v>0</v>
      </c>
    </row>
    <row r="101" spans="1:9" ht="25.5" x14ac:dyDescent="0.2">
      <c r="A101" s="76">
        <v>0</v>
      </c>
      <c r="B101" s="43" t="s">
        <v>64</v>
      </c>
      <c r="C101" s="85">
        <v>707</v>
      </c>
      <c r="D101" s="86" t="s">
        <v>22</v>
      </c>
      <c r="E101" s="87">
        <v>600</v>
      </c>
      <c r="F101" s="104">
        <f t="shared" si="7"/>
        <v>2468.8119999999999</v>
      </c>
      <c r="G101" s="104">
        <f t="shared" si="7"/>
        <v>204.45500000000001</v>
      </c>
      <c r="H101" s="104">
        <f t="shared" si="7"/>
        <v>599.048</v>
      </c>
      <c r="I101" s="104">
        <f t="shared" si="7"/>
        <v>0</v>
      </c>
    </row>
    <row r="102" spans="1:9" x14ac:dyDescent="0.2">
      <c r="A102" s="76">
        <v>0</v>
      </c>
      <c r="B102" s="43" t="s">
        <v>65</v>
      </c>
      <c r="C102" s="85">
        <v>707</v>
      </c>
      <c r="D102" s="86" t="s">
        <v>22</v>
      </c>
      <c r="E102" s="87">
        <v>620</v>
      </c>
      <c r="F102" s="104">
        <v>2468.8119999999999</v>
      </c>
      <c r="G102" s="104">
        <v>204.45500000000001</v>
      </c>
      <c r="H102" s="104">
        <v>599.048</v>
      </c>
      <c r="I102" s="104"/>
    </row>
    <row r="103" spans="1:9" x14ac:dyDescent="0.2">
      <c r="A103" s="76">
        <v>0</v>
      </c>
      <c r="B103" s="82" t="s">
        <v>77</v>
      </c>
      <c r="C103" s="83">
        <v>801</v>
      </c>
      <c r="D103" s="84">
        <v>0</v>
      </c>
      <c r="E103" s="115">
        <v>0</v>
      </c>
      <c r="F103" s="31">
        <f>F104+F107</f>
        <v>40750.041999999994</v>
      </c>
      <c r="G103" s="31">
        <f>G104+G107</f>
        <v>189.99</v>
      </c>
      <c r="H103" s="31">
        <f>H104+H107</f>
        <v>20256.988000000001</v>
      </c>
      <c r="I103" s="31">
        <f>I104+I107</f>
        <v>189.99</v>
      </c>
    </row>
    <row r="104" spans="1:9" ht="25.5" x14ac:dyDescent="0.2">
      <c r="A104" s="76">
        <v>0</v>
      </c>
      <c r="B104" s="43" t="s">
        <v>178</v>
      </c>
      <c r="C104" s="85">
        <v>801</v>
      </c>
      <c r="D104" s="86" t="s">
        <v>22</v>
      </c>
      <c r="E104" s="87">
        <v>0</v>
      </c>
      <c r="F104" s="104">
        <f t="shared" ref="F104:I105" si="8">F105</f>
        <v>38181.644999999997</v>
      </c>
      <c r="G104" s="104">
        <f t="shared" si="8"/>
        <v>189.99</v>
      </c>
      <c r="H104" s="104">
        <f t="shared" si="8"/>
        <v>18963.284</v>
      </c>
      <c r="I104" s="104">
        <f t="shared" si="8"/>
        <v>189.99</v>
      </c>
    </row>
    <row r="105" spans="1:9" ht="25.5" x14ac:dyDescent="0.2">
      <c r="A105" s="76">
        <v>0</v>
      </c>
      <c r="B105" s="43" t="s">
        <v>64</v>
      </c>
      <c r="C105" s="85">
        <v>801</v>
      </c>
      <c r="D105" s="86" t="s">
        <v>22</v>
      </c>
      <c r="E105" s="87">
        <v>600</v>
      </c>
      <c r="F105" s="104">
        <f t="shared" si="8"/>
        <v>38181.644999999997</v>
      </c>
      <c r="G105" s="104">
        <f t="shared" si="8"/>
        <v>189.99</v>
      </c>
      <c r="H105" s="104">
        <f t="shared" si="8"/>
        <v>18963.284</v>
      </c>
      <c r="I105" s="104">
        <f t="shared" si="8"/>
        <v>189.99</v>
      </c>
    </row>
    <row r="106" spans="1:9" s="13" customFormat="1" x14ac:dyDescent="0.2">
      <c r="A106" s="76">
        <v>0</v>
      </c>
      <c r="B106" s="43" t="s">
        <v>65</v>
      </c>
      <c r="C106" s="85">
        <v>801</v>
      </c>
      <c r="D106" s="86" t="s">
        <v>22</v>
      </c>
      <c r="E106" s="87">
        <v>620</v>
      </c>
      <c r="F106" s="104">
        <v>38181.644999999997</v>
      </c>
      <c r="G106" s="104">
        <v>189.99</v>
      </c>
      <c r="H106" s="104">
        <v>18963.284</v>
      </c>
      <c r="I106" s="104">
        <v>189.99</v>
      </c>
    </row>
    <row r="107" spans="1:9" s="13" customFormat="1" ht="38.25" x14ac:dyDescent="0.2">
      <c r="A107" s="76"/>
      <c r="B107" s="43" t="s">
        <v>193</v>
      </c>
      <c r="C107" s="85">
        <v>801</v>
      </c>
      <c r="D107" s="86">
        <v>4800000000</v>
      </c>
      <c r="E107" s="87">
        <v>0</v>
      </c>
      <c r="F107" s="104">
        <f>F108</f>
        <v>2568.3969999999999</v>
      </c>
      <c r="G107" s="104"/>
      <c r="H107" s="104">
        <f>H108</f>
        <v>1293.704</v>
      </c>
      <c r="I107" s="104"/>
    </row>
    <row r="108" spans="1:9" s="13" customFormat="1" ht="25.5" x14ac:dyDescent="0.2">
      <c r="A108" s="76"/>
      <c r="B108" s="43" t="s">
        <v>64</v>
      </c>
      <c r="C108" s="85">
        <v>801</v>
      </c>
      <c r="D108" s="86">
        <v>4800000000</v>
      </c>
      <c r="E108" s="87">
        <v>600</v>
      </c>
      <c r="F108" s="104">
        <f>F109</f>
        <v>2568.3969999999999</v>
      </c>
      <c r="G108" s="104"/>
      <c r="H108" s="104">
        <f>H109</f>
        <v>1293.704</v>
      </c>
      <c r="I108" s="104"/>
    </row>
    <row r="109" spans="1:9" s="13" customFormat="1" x14ac:dyDescent="0.2">
      <c r="A109" s="76"/>
      <c r="B109" s="43" t="s">
        <v>65</v>
      </c>
      <c r="C109" s="85">
        <v>801</v>
      </c>
      <c r="D109" s="86">
        <v>4800000000</v>
      </c>
      <c r="E109" s="87">
        <v>620</v>
      </c>
      <c r="F109" s="104">
        <v>2568.3969999999999</v>
      </c>
      <c r="G109" s="104"/>
      <c r="H109" s="104">
        <v>1293.704</v>
      </c>
      <c r="I109" s="104"/>
    </row>
    <row r="110" spans="1:9" s="75" customFormat="1" x14ac:dyDescent="0.2">
      <c r="A110" s="114"/>
      <c r="B110" s="82" t="s">
        <v>79</v>
      </c>
      <c r="C110" s="83">
        <v>1003</v>
      </c>
      <c r="D110" s="84"/>
      <c r="E110" s="115"/>
      <c r="F110" s="31">
        <f>F111+F114</f>
        <v>4379.6679999999997</v>
      </c>
      <c r="G110" s="31">
        <f>G111+G114</f>
        <v>4341.82</v>
      </c>
      <c r="H110" s="31">
        <f>H111+H114</f>
        <v>2646.7060000000001</v>
      </c>
      <c r="I110" s="31">
        <f>I111+I114</f>
        <v>2608.8580000000002</v>
      </c>
    </row>
    <row r="111" spans="1:9" s="75" customFormat="1" ht="25.5" x14ac:dyDescent="0.2">
      <c r="A111" s="114"/>
      <c r="B111" s="43" t="s">
        <v>175</v>
      </c>
      <c r="C111" s="85">
        <v>1003</v>
      </c>
      <c r="D111" s="86">
        <v>200000000</v>
      </c>
      <c r="E111" s="87"/>
      <c r="F111" s="104">
        <f t="shared" ref="F111:I112" si="9">F112</f>
        <v>1732.962</v>
      </c>
      <c r="G111" s="104">
        <f t="shared" si="9"/>
        <v>1732.962</v>
      </c>
      <c r="H111" s="104">
        <f t="shared" si="9"/>
        <v>0</v>
      </c>
      <c r="I111" s="104">
        <f t="shared" si="9"/>
        <v>0</v>
      </c>
    </row>
    <row r="112" spans="1:9" s="75" customFormat="1" x14ac:dyDescent="0.2">
      <c r="A112" s="114"/>
      <c r="B112" s="43" t="s">
        <v>81</v>
      </c>
      <c r="C112" s="85">
        <v>1003</v>
      </c>
      <c r="D112" s="86">
        <v>200000000</v>
      </c>
      <c r="E112" s="87">
        <v>300</v>
      </c>
      <c r="F112" s="104">
        <f t="shared" si="9"/>
        <v>1732.962</v>
      </c>
      <c r="G112" s="104">
        <f t="shared" si="9"/>
        <v>1732.962</v>
      </c>
      <c r="H112" s="104">
        <f t="shared" si="9"/>
        <v>0</v>
      </c>
      <c r="I112" s="104">
        <f t="shared" si="9"/>
        <v>0</v>
      </c>
    </row>
    <row r="113" spans="1:9" s="75" customFormat="1" ht="25.5" x14ac:dyDescent="0.2">
      <c r="A113" s="114"/>
      <c r="B113" s="43" t="s">
        <v>82</v>
      </c>
      <c r="C113" s="85">
        <v>1003</v>
      </c>
      <c r="D113" s="86">
        <v>200000000</v>
      </c>
      <c r="E113" s="87">
        <v>320</v>
      </c>
      <c r="F113" s="104">
        <v>1732.962</v>
      </c>
      <c r="G113" s="104">
        <v>1732.962</v>
      </c>
      <c r="H113" s="104"/>
      <c r="I113" s="104"/>
    </row>
    <row r="114" spans="1:9" s="13" customFormat="1" ht="38.25" x14ac:dyDescent="0.2">
      <c r="A114" s="76"/>
      <c r="B114" s="43" t="s">
        <v>201</v>
      </c>
      <c r="C114" s="85">
        <v>1003</v>
      </c>
      <c r="D114" s="86">
        <v>4400000000</v>
      </c>
      <c r="E114" s="87"/>
      <c r="F114" s="104">
        <f t="shared" ref="F114:I115" si="10">F115</f>
        <v>2646.7060000000001</v>
      </c>
      <c r="G114" s="104">
        <f t="shared" si="10"/>
        <v>2608.8580000000002</v>
      </c>
      <c r="H114" s="104">
        <f t="shared" si="10"/>
        <v>2646.7060000000001</v>
      </c>
      <c r="I114" s="104">
        <f t="shared" si="10"/>
        <v>2608.8580000000002</v>
      </c>
    </row>
    <row r="115" spans="1:9" s="13" customFormat="1" x14ac:dyDescent="0.2">
      <c r="A115" s="76"/>
      <c r="B115" s="43" t="s">
        <v>81</v>
      </c>
      <c r="C115" s="85">
        <v>1003</v>
      </c>
      <c r="D115" s="86">
        <v>4400000000</v>
      </c>
      <c r="E115" s="87">
        <v>300</v>
      </c>
      <c r="F115" s="104">
        <f t="shared" si="10"/>
        <v>2646.7060000000001</v>
      </c>
      <c r="G115" s="104">
        <f t="shared" si="10"/>
        <v>2608.8580000000002</v>
      </c>
      <c r="H115" s="104">
        <f t="shared" si="10"/>
        <v>2646.7060000000001</v>
      </c>
      <c r="I115" s="104">
        <f t="shared" si="10"/>
        <v>2608.8580000000002</v>
      </c>
    </row>
    <row r="116" spans="1:9" s="13" customFormat="1" ht="25.5" x14ac:dyDescent="0.2">
      <c r="A116" s="76"/>
      <c r="B116" s="43" t="s">
        <v>82</v>
      </c>
      <c r="C116" s="85">
        <v>1003</v>
      </c>
      <c r="D116" s="86">
        <v>4400000000</v>
      </c>
      <c r="E116" s="87">
        <v>320</v>
      </c>
      <c r="F116" s="104">
        <v>2646.7060000000001</v>
      </c>
      <c r="G116" s="104">
        <v>2608.8580000000002</v>
      </c>
      <c r="H116" s="104">
        <v>2646.7060000000001</v>
      </c>
      <c r="I116" s="104">
        <v>2608.8580000000002</v>
      </c>
    </row>
    <row r="117" spans="1:9" x14ac:dyDescent="0.2">
      <c r="A117" s="76"/>
      <c r="B117" s="82" t="s">
        <v>83</v>
      </c>
      <c r="C117" s="83">
        <v>1004</v>
      </c>
      <c r="D117" s="86"/>
      <c r="E117" s="87"/>
      <c r="F117" s="31">
        <f>F118+F121</f>
        <v>18120.963</v>
      </c>
      <c r="G117" s="31">
        <f>G118+G121</f>
        <v>17808.145</v>
      </c>
      <c r="H117" s="31">
        <f>H118+H121</f>
        <v>15047.341</v>
      </c>
      <c r="I117" s="31">
        <f>I118+I121</f>
        <v>14734.522999999999</v>
      </c>
    </row>
    <row r="118" spans="1:9" ht="25.5" x14ac:dyDescent="0.2">
      <c r="A118" s="76"/>
      <c r="B118" s="43" t="s">
        <v>179</v>
      </c>
      <c r="C118" s="85">
        <v>1004</v>
      </c>
      <c r="D118" s="86" t="s">
        <v>25</v>
      </c>
      <c r="E118" s="87">
        <v>0</v>
      </c>
      <c r="F118" s="104">
        <f>F119</f>
        <v>791.34299999999996</v>
      </c>
      <c r="G118" s="104">
        <f>G119</f>
        <v>478.52499999999998</v>
      </c>
      <c r="H118" s="104">
        <f>H119</f>
        <v>791.34299999999996</v>
      </c>
      <c r="I118" s="104">
        <f>I119</f>
        <v>478.52499999999998</v>
      </c>
    </row>
    <row r="119" spans="1:9" x14ac:dyDescent="0.2">
      <c r="A119" s="76"/>
      <c r="B119" s="43" t="s">
        <v>81</v>
      </c>
      <c r="C119" s="85">
        <v>1004</v>
      </c>
      <c r="D119" s="86" t="s">
        <v>25</v>
      </c>
      <c r="E119" s="87">
        <v>300</v>
      </c>
      <c r="F119" s="104">
        <f t="shared" ref="F119:I119" si="11">F120</f>
        <v>791.34299999999996</v>
      </c>
      <c r="G119" s="104">
        <f t="shared" si="11"/>
        <v>478.52499999999998</v>
      </c>
      <c r="H119" s="104">
        <f t="shared" si="11"/>
        <v>791.34299999999996</v>
      </c>
      <c r="I119" s="104">
        <f t="shared" si="11"/>
        <v>478.52499999999998</v>
      </c>
    </row>
    <row r="120" spans="1:9" ht="25.5" x14ac:dyDescent="0.2">
      <c r="A120" s="76"/>
      <c r="B120" s="43" t="s">
        <v>82</v>
      </c>
      <c r="C120" s="85">
        <v>1004</v>
      </c>
      <c r="D120" s="86" t="s">
        <v>25</v>
      </c>
      <c r="E120" s="87">
        <v>320</v>
      </c>
      <c r="F120" s="104">
        <v>791.34299999999996</v>
      </c>
      <c r="G120" s="104">
        <v>478.52499999999998</v>
      </c>
      <c r="H120" s="104">
        <v>791.34299999999996</v>
      </c>
      <c r="I120" s="104">
        <v>478.52499999999998</v>
      </c>
    </row>
    <row r="121" spans="1:9" ht="25.5" x14ac:dyDescent="0.2">
      <c r="A121" s="76"/>
      <c r="B121" s="43" t="s">
        <v>175</v>
      </c>
      <c r="C121" s="85">
        <v>1004</v>
      </c>
      <c r="D121" s="86">
        <v>200000000</v>
      </c>
      <c r="E121" s="87"/>
      <c r="F121" s="104">
        <f t="shared" ref="F121:I122" si="12">F122</f>
        <v>17329.62</v>
      </c>
      <c r="G121" s="104">
        <f t="shared" si="12"/>
        <v>17329.62</v>
      </c>
      <c r="H121" s="104">
        <f t="shared" si="12"/>
        <v>14255.998</v>
      </c>
      <c r="I121" s="104">
        <f t="shared" si="12"/>
        <v>14255.998</v>
      </c>
    </row>
    <row r="122" spans="1:9" ht="25.5" x14ac:dyDescent="0.2">
      <c r="A122" s="76"/>
      <c r="B122" s="43" t="s">
        <v>85</v>
      </c>
      <c r="C122" s="85" t="s">
        <v>111</v>
      </c>
      <c r="D122" s="86">
        <v>200000000</v>
      </c>
      <c r="E122" s="87">
        <v>400</v>
      </c>
      <c r="F122" s="104">
        <f t="shared" si="12"/>
        <v>17329.62</v>
      </c>
      <c r="G122" s="104">
        <f t="shared" si="12"/>
        <v>17329.62</v>
      </c>
      <c r="H122" s="104">
        <f t="shared" si="12"/>
        <v>14255.998</v>
      </c>
      <c r="I122" s="104">
        <f t="shared" si="12"/>
        <v>14255.998</v>
      </c>
    </row>
    <row r="123" spans="1:9" x14ac:dyDescent="0.2">
      <c r="A123" s="76"/>
      <c r="B123" s="43" t="s">
        <v>120</v>
      </c>
      <c r="C123" s="85" t="s">
        <v>111</v>
      </c>
      <c r="D123" s="86">
        <v>200000000</v>
      </c>
      <c r="E123" s="87">
        <v>410</v>
      </c>
      <c r="F123" s="104">
        <v>17329.62</v>
      </c>
      <c r="G123" s="104">
        <v>17329.62</v>
      </c>
      <c r="H123" s="104">
        <v>14255.998</v>
      </c>
      <c r="I123" s="104">
        <v>14255.998</v>
      </c>
    </row>
    <row r="124" spans="1:9" x14ac:dyDescent="0.2">
      <c r="A124" s="114"/>
      <c r="B124" s="82" t="s">
        <v>148</v>
      </c>
      <c r="C124" s="83">
        <v>1006</v>
      </c>
      <c r="D124" s="84"/>
      <c r="E124" s="115"/>
      <c r="F124" s="31">
        <f t="shared" ref="F124:I126" si="13">F125</f>
        <v>727.98699999999997</v>
      </c>
      <c r="G124" s="31">
        <f t="shared" si="13"/>
        <v>581.96</v>
      </c>
      <c r="H124" s="31">
        <f t="shared" si="13"/>
        <v>0</v>
      </c>
      <c r="I124" s="31">
        <f t="shared" si="13"/>
        <v>0</v>
      </c>
    </row>
    <row r="125" spans="1:9" ht="38.25" x14ac:dyDescent="0.2">
      <c r="A125" s="76"/>
      <c r="B125" s="43" t="s">
        <v>180</v>
      </c>
      <c r="C125" s="85">
        <v>1006</v>
      </c>
      <c r="D125" s="86">
        <v>4300000000</v>
      </c>
      <c r="E125" s="87"/>
      <c r="F125" s="104">
        <f t="shared" si="13"/>
        <v>727.98699999999997</v>
      </c>
      <c r="G125" s="104">
        <f t="shared" si="13"/>
        <v>581.96</v>
      </c>
      <c r="H125" s="104">
        <f t="shared" si="13"/>
        <v>0</v>
      </c>
      <c r="I125" s="104">
        <f t="shared" si="13"/>
        <v>0</v>
      </c>
    </row>
    <row r="126" spans="1:9" ht="25.5" x14ac:dyDescent="0.2">
      <c r="A126" s="76"/>
      <c r="B126" s="43" t="s">
        <v>64</v>
      </c>
      <c r="C126" s="85">
        <v>1006</v>
      </c>
      <c r="D126" s="86">
        <v>4300000000</v>
      </c>
      <c r="E126" s="87">
        <v>600</v>
      </c>
      <c r="F126" s="104">
        <f t="shared" si="13"/>
        <v>727.98699999999997</v>
      </c>
      <c r="G126" s="104">
        <f t="shared" si="13"/>
        <v>581.96</v>
      </c>
      <c r="H126" s="104">
        <f t="shared" si="13"/>
        <v>0</v>
      </c>
      <c r="I126" s="104">
        <f t="shared" si="13"/>
        <v>0</v>
      </c>
    </row>
    <row r="127" spans="1:9" x14ac:dyDescent="0.2">
      <c r="A127" s="76"/>
      <c r="B127" s="43" t="s">
        <v>65</v>
      </c>
      <c r="C127" s="85">
        <v>1006</v>
      </c>
      <c r="D127" s="86">
        <v>4300000000</v>
      </c>
      <c r="E127" s="87">
        <v>620</v>
      </c>
      <c r="F127" s="104">
        <v>727.98699999999997</v>
      </c>
      <c r="G127" s="104">
        <v>581.96</v>
      </c>
      <c r="H127" s="104"/>
      <c r="I127" s="104"/>
    </row>
    <row r="128" spans="1:9" x14ac:dyDescent="0.2">
      <c r="A128" s="76">
        <v>0</v>
      </c>
      <c r="B128" s="82" t="s">
        <v>89</v>
      </c>
      <c r="C128" s="83">
        <v>1101</v>
      </c>
      <c r="D128" s="84"/>
      <c r="E128" s="115">
        <v>0</v>
      </c>
      <c r="F128" s="31">
        <f>F129+F132</f>
        <v>4149.8649999999998</v>
      </c>
      <c r="G128" s="31">
        <f>G129</f>
        <v>0</v>
      </c>
      <c r="H128" s="31">
        <f>H129+H132</f>
        <v>2056.8630000000003</v>
      </c>
      <c r="I128" s="31">
        <f>I129</f>
        <v>0</v>
      </c>
    </row>
    <row r="129" spans="1:9" ht="25.5" x14ac:dyDescent="0.2">
      <c r="A129" s="76">
        <v>0</v>
      </c>
      <c r="B129" s="43" t="s">
        <v>178</v>
      </c>
      <c r="C129" s="85">
        <v>1101</v>
      </c>
      <c r="D129" s="86" t="s">
        <v>22</v>
      </c>
      <c r="E129" s="87">
        <v>0</v>
      </c>
      <c r="F129" s="104">
        <f>F130</f>
        <v>1657.2429999999999</v>
      </c>
      <c r="G129" s="104">
        <f>G130</f>
        <v>0</v>
      </c>
      <c r="H129" s="104">
        <f>H130</f>
        <v>767.12599999999998</v>
      </c>
      <c r="I129" s="104">
        <f>I130</f>
        <v>0</v>
      </c>
    </row>
    <row r="130" spans="1:9" ht="25.5" x14ac:dyDescent="0.2">
      <c r="A130" s="76">
        <v>0</v>
      </c>
      <c r="B130" s="43" t="s">
        <v>64</v>
      </c>
      <c r="C130" s="85">
        <v>1101</v>
      </c>
      <c r="D130" s="86">
        <v>500000000</v>
      </c>
      <c r="E130" s="87">
        <v>600</v>
      </c>
      <c r="F130" s="104">
        <f>F131</f>
        <v>1657.2429999999999</v>
      </c>
      <c r="G130" s="104">
        <v>0</v>
      </c>
      <c r="H130" s="104">
        <f>H131</f>
        <v>767.12599999999998</v>
      </c>
      <c r="I130" s="104">
        <v>0</v>
      </c>
    </row>
    <row r="131" spans="1:9" x14ac:dyDescent="0.2">
      <c r="A131" s="76">
        <v>0</v>
      </c>
      <c r="B131" s="43" t="s">
        <v>65</v>
      </c>
      <c r="C131" s="85">
        <v>1101</v>
      </c>
      <c r="D131" s="86">
        <v>500000000</v>
      </c>
      <c r="E131" s="87">
        <v>620</v>
      </c>
      <c r="F131" s="104">
        <v>1657.2429999999999</v>
      </c>
      <c r="G131" s="104">
        <v>0</v>
      </c>
      <c r="H131" s="104">
        <v>767.12599999999998</v>
      </c>
      <c r="I131" s="104">
        <v>0</v>
      </c>
    </row>
    <row r="132" spans="1:9" ht="25.5" x14ac:dyDescent="0.2">
      <c r="A132" s="76"/>
      <c r="B132" s="43" t="s">
        <v>194</v>
      </c>
      <c r="C132" s="85">
        <v>1101</v>
      </c>
      <c r="D132" s="86">
        <v>4700000000</v>
      </c>
      <c r="E132" s="87"/>
      <c r="F132" s="104">
        <f t="shared" ref="F132:I133" si="14">F133</f>
        <v>2492.6219999999998</v>
      </c>
      <c r="G132" s="104">
        <f t="shared" si="14"/>
        <v>0</v>
      </c>
      <c r="H132" s="104">
        <f t="shared" si="14"/>
        <v>1289.7370000000001</v>
      </c>
      <c r="I132" s="104">
        <f t="shared" si="14"/>
        <v>0</v>
      </c>
    </row>
    <row r="133" spans="1:9" ht="25.5" x14ac:dyDescent="0.2">
      <c r="A133" s="76"/>
      <c r="B133" s="43" t="s">
        <v>64</v>
      </c>
      <c r="C133" s="85">
        <v>1101</v>
      </c>
      <c r="D133" s="86">
        <v>4700000000</v>
      </c>
      <c r="E133" s="87">
        <v>600</v>
      </c>
      <c r="F133" s="104">
        <f t="shared" si="14"/>
        <v>2492.6219999999998</v>
      </c>
      <c r="G133" s="104">
        <f t="shared" si="14"/>
        <v>0</v>
      </c>
      <c r="H133" s="104">
        <f t="shared" si="14"/>
        <v>1289.7370000000001</v>
      </c>
      <c r="I133" s="104">
        <f t="shared" si="14"/>
        <v>0</v>
      </c>
    </row>
    <row r="134" spans="1:9" x14ac:dyDescent="0.2">
      <c r="A134" s="76"/>
      <c r="B134" s="43" t="s">
        <v>65</v>
      </c>
      <c r="C134" s="85">
        <v>1101</v>
      </c>
      <c r="D134" s="86">
        <v>4700000000</v>
      </c>
      <c r="E134" s="87">
        <v>620</v>
      </c>
      <c r="F134" s="104">
        <v>2492.6219999999998</v>
      </c>
      <c r="G134" s="104"/>
      <c r="H134" s="104">
        <v>1289.7370000000001</v>
      </c>
      <c r="I134" s="104"/>
    </row>
    <row r="135" spans="1:9" s="15" customFormat="1" ht="25.5" x14ac:dyDescent="0.2">
      <c r="A135" s="114">
        <v>939</v>
      </c>
      <c r="B135" s="82" t="s">
        <v>165</v>
      </c>
      <c r="C135" s="83"/>
      <c r="D135" s="84"/>
      <c r="E135" s="115">
        <v>0</v>
      </c>
      <c r="F135" s="31">
        <f>F136+F140+F158+F163+F169+F200+F221+F217+F225+F242+F279+F287+F291+F295+F283</f>
        <v>132185.81999999998</v>
      </c>
      <c r="G135" s="31">
        <f t="shared" ref="G135:I135" si="15">G136+G140+G158+G163+G169+G200+G221+G217+G225+G242+G279+G287+G291+G295+G283</f>
        <v>30330.14</v>
      </c>
      <c r="H135" s="31">
        <f t="shared" si="15"/>
        <v>59233.043999999994</v>
      </c>
      <c r="I135" s="31">
        <f t="shared" si="15"/>
        <v>10863.906999999999</v>
      </c>
    </row>
    <row r="136" spans="1:9" ht="25.5" x14ac:dyDescent="0.2">
      <c r="A136" s="76">
        <v>0</v>
      </c>
      <c r="B136" s="82" t="s">
        <v>90</v>
      </c>
      <c r="C136" s="83">
        <v>102</v>
      </c>
      <c r="D136" s="84"/>
      <c r="E136" s="115"/>
      <c r="F136" s="31">
        <f>F137</f>
        <v>2808.6010000000001</v>
      </c>
      <c r="G136" s="31">
        <f t="shared" ref="G136:I136" si="16">G137</f>
        <v>0</v>
      </c>
      <c r="H136" s="31">
        <f t="shared" si="16"/>
        <v>1204.0070000000001</v>
      </c>
      <c r="I136" s="31">
        <f t="shared" si="16"/>
        <v>0</v>
      </c>
    </row>
    <row r="137" spans="1:9" ht="51" x14ac:dyDescent="0.2">
      <c r="A137" s="76">
        <v>0</v>
      </c>
      <c r="B137" s="43" t="s">
        <v>195</v>
      </c>
      <c r="C137" s="85">
        <v>102</v>
      </c>
      <c r="D137" s="86">
        <v>1800000000</v>
      </c>
      <c r="E137" s="87"/>
      <c r="F137" s="104">
        <f>F138</f>
        <v>2808.6010000000001</v>
      </c>
      <c r="G137" s="104">
        <f t="shared" ref="G137:I138" si="17">G138</f>
        <v>0</v>
      </c>
      <c r="H137" s="104">
        <f t="shared" si="17"/>
        <v>1204.0070000000001</v>
      </c>
      <c r="I137" s="104">
        <f t="shared" si="17"/>
        <v>0</v>
      </c>
    </row>
    <row r="138" spans="1:9" ht="51" x14ac:dyDescent="0.2">
      <c r="A138" s="76">
        <v>0</v>
      </c>
      <c r="B138" s="43" t="s">
        <v>43</v>
      </c>
      <c r="C138" s="85">
        <v>102</v>
      </c>
      <c r="D138" s="86">
        <v>1800000000</v>
      </c>
      <c r="E138" s="87">
        <v>100</v>
      </c>
      <c r="F138" s="104">
        <f>F139</f>
        <v>2808.6010000000001</v>
      </c>
      <c r="G138" s="104">
        <f t="shared" si="17"/>
        <v>0</v>
      </c>
      <c r="H138" s="104">
        <f t="shared" si="17"/>
        <v>1204.0070000000001</v>
      </c>
      <c r="I138" s="104">
        <f t="shared" si="17"/>
        <v>0</v>
      </c>
    </row>
    <row r="139" spans="1:9" ht="25.5" x14ac:dyDescent="0.2">
      <c r="A139" s="76">
        <v>0</v>
      </c>
      <c r="B139" s="43" t="s">
        <v>44</v>
      </c>
      <c r="C139" s="85">
        <v>102</v>
      </c>
      <c r="D139" s="86">
        <v>1800000000</v>
      </c>
      <c r="E139" s="87">
        <v>120</v>
      </c>
      <c r="F139" s="104">
        <v>2808.6010000000001</v>
      </c>
      <c r="G139" s="104"/>
      <c r="H139" s="104">
        <v>1204.0070000000001</v>
      </c>
      <c r="I139" s="104"/>
    </row>
    <row r="140" spans="1:9" ht="38.25" x14ac:dyDescent="0.2">
      <c r="A140" s="76">
        <v>0</v>
      </c>
      <c r="B140" s="82" t="s">
        <v>40</v>
      </c>
      <c r="C140" s="83">
        <v>104</v>
      </c>
      <c r="D140" s="84">
        <v>0</v>
      </c>
      <c r="E140" s="115">
        <v>0</v>
      </c>
      <c r="F140" s="31">
        <f>F141+F146+F153</f>
        <v>18969.083999999999</v>
      </c>
      <c r="G140" s="31">
        <f t="shared" ref="G140:I140" si="18">G141+G146+G153</f>
        <v>936.56500000000005</v>
      </c>
      <c r="H140" s="31">
        <f t="shared" si="18"/>
        <v>8765.7039999999997</v>
      </c>
      <c r="I140" s="31">
        <f t="shared" si="18"/>
        <v>334.17399999999998</v>
      </c>
    </row>
    <row r="141" spans="1:9" ht="25.5" x14ac:dyDescent="0.2">
      <c r="A141" s="76">
        <v>0</v>
      </c>
      <c r="B141" s="43" t="s">
        <v>187</v>
      </c>
      <c r="C141" s="85">
        <v>104</v>
      </c>
      <c r="D141" s="86" t="s">
        <v>28</v>
      </c>
      <c r="E141" s="87">
        <v>0</v>
      </c>
      <c r="F141" s="104">
        <f>F142+F144</f>
        <v>376.13900000000001</v>
      </c>
      <c r="G141" s="104">
        <f>G142+G144</f>
        <v>376.13900000000001</v>
      </c>
      <c r="H141" s="104">
        <f>H142+H144</f>
        <v>136.54499999999999</v>
      </c>
      <c r="I141" s="104">
        <f>I142+I144</f>
        <v>136.54499999999999</v>
      </c>
    </row>
    <row r="142" spans="1:9" ht="51" x14ac:dyDescent="0.2">
      <c r="A142" s="76">
        <v>0</v>
      </c>
      <c r="B142" s="43" t="s">
        <v>43</v>
      </c>
      <c r="C142" s="85">
        <v>104</v>
      </c>
      <c r="D142" s="86" t="s">
        <v>28</v>
      </c>
      <c r="E142" s="87">
        <v>100</v>
      </c>
      <c r="F142" s="104">
        <f>F143</f>
        <v>285.77699999999999</v>
      </c>
      <c r="G142" s="104">
        <f>G143</f>
        <v>285.77699999999999</v>
      </c>
      <c r="H142" s="104">
        <f>H143</f>
        <v>122.163</v>
      </c>
      <c r="I142" s="104">
        <f>I143</f>
        <v>122.163</v>
      </c>
    </row>
    <row r="143" spans="1:9" ht="25.5" x14ac:dyDescent="0.2">
      <c r="A143" s="76">
        <v>0</v>
      </c>
      <c r="B143" s="43" t="s">
        <v>44</v>
      </c>
      <c r="C143" s="85">
        <v>104</v>
      </c>
      <c r="D143" s="86" t="s">
        <v>28</v>
      </c>
      <c r="E143" s="87">
        <v>120</v>
      </c>
      <c r="F143" s="104">
        <v>285.77699999999999</v>
      </c>
      <c r="G143" s="104">
        <v>285.77699999999999</v>
      </c>
      <c r="H143" s="104">
        <v>122.163</v>
      </c>
      <c r="I143" s="104">
        <v>122.163</v>
      </c>
    </row>
    <row r="144" spans="1:9" ht="25.5" x14ac:dyDescent="0.2">
      <c r="A144" s="76">
        <v>0</v>
      </c>
      <c r="B144" s="43" t="s">
        <v>45</v>
      </c>
      <c r="C144" s="85">
        <v>104</v>
      </c>
      <c r="D144" s="86" t="s">
        <v>28</v>
      </c>
      <c r="E144" s="87">
        <v>200</v>
      </c>
      <c r="F144" s="104">
        <f>F145</f>
        <v>90.361999999999995</v>
      </c>
      <c r="G144" s="104">
        <f>G145</f>
        <v>90.361999999999995</v>
      </c>
      <c r="H144" s="104">
        <f>H145</f>
        <v>14.382</v>
      </c>
      <c r="I144" s="104">
        <f>I145</f>
        <v>14.382</v>
      </c>
    </row>
    <row r="145" spans="1:9" ht="25.5" x14ac:dyDescent="0.2">
      <c r="A145" s="76">
        <v>0</v>
      </c>
      <c r="B145" s="43" t="s">
        <v>46</v>
      </c>
      <c r="C145" s="85">
        <v>104</v>
      </c>
      <c r="D145" s="86" t="s">
        <v>28</v>
      </c>
      <c r="E145" s="87">
        <v>240</v>
      </c>
      <c r="F145" s="104">
        <v>90.361999999999995</v>
      </c>
      <c r="G145" s="104">
        <v>90.361999999999995</v>
      </c>
      <c r="H145" s="104">
        <v>14.382</v>
      </c>
      <c r="I145" s="104">
        <v>14.382</v>
      </c>
    </row>
    <row r="146" spans="1:9" ht="51" x14ac:dyDescent="0.2">
      <c r="A146" s="76">
        <v>0</v>
      </c>
      <c r="B146" s="43" t="s">
        <v>195</v>
      </c>
      <c r="C146" s="85">
        <v>104</v>
      </c>
      <c r="D146" s="86">
        <v>1800000000</v>
      </c>
      <c r="E146" s="87">
        <v>0</v>
      </c>
      <c r="F146" s="104">
        <f>F147+F149+F151</f>
        <v>18032.519</v>
      </c>
      <c r="G146" s="104">
        <f>G147</f>
        <v>0</v>
      </c>
      <c r="H146" s="104">
        <f>H147+H149+H151</f>
        <v>8431.5299999999988</v>
      </c>
      <c r="I146" s="104">
        <f>I147</f>
        <v>0</v>
      </c>
    </row>
    <row r="147" spans="1:9" ht="51" x14ac:dyDescent="0.2">
      <c r="A147" s="76">
        <v>0</v>
      </c>
      <c r="B147" s="43" t="s">
        <v>43</v>
      </c>
      <c r="C147" s="85">
        <v>104</v>
      </c>
      <c r="D147" s="86">
        <v>1800000000</v>
      </c>
      <c r="E147" s="87">
        <v>100</v>
      </c>
      <c r="F147" s="104">
        <f>F148</f>
        <v>16003.982</v>
      </c>
      <c r="G147" s="104">
        <f>G148</f>
        <v>0</v>
      </c>
      <c r="H147" s="104">
        <f>H148</f>
        <v>7261.3010000000004</v>
      </c>
      <c r="I147" s="104">
        <f>I148</f>
        <v>0</v>
      </c>
    </row>
    <row r="148" spans="1:9" ht="25.5" x14ac:dyDescent="0.2">
      <c r="A148" s="76">
        <v>0</v>
      </c>
      <c r="B148" s="43" t="s">
        <v>44</v>
      </c>
      <c r="C148" s="85">
        <v>104</v>
      </c>
      <c r="D148" s="86">
        <v>1800000000</v>
      </c>
      <c r="E148" s="87">
        <v>120</v>
      </c>
      <c r="F148" s="104">
        <v>16003.982</v>
      </c>
      <c r="G148" s="104"/>
      <c r="H148" s="104">
        <v>7261.3010000000004</v>
      </c>
      <c r="I148" s="104"/>
    </row>
    <row r="149" spans="1:9" ht="25.5" x14ac:dyDescent="0.2">
      <c r="A149" s="76">
        <v>0</v>
      </c>
      <c r="B149" s="43" t="s">
        <v>45</v>
      </c>
      <c r="C149" s="85">
        <v>104</v>
      </c>
      <c r="D149" s="86">
        <v>1800000000</v>
      </c>
      <c r="E149" s="87">
        <v>200</v>
      </c>
      <c r="F149" s="104">
        <f>F150</f>
        <v>1917.5309999999999</v>
      </c>
      <c r="G149" s="104">
        <v>0</v>
      </c>
      <c r="H149" s="104">
        <f>H150</f>
        <v>1130.0719999999999</v>
      </c>
      <c r="I149" s="104">
        <v>0</v>
      </c>
    </row>
    <row r="150" spans="1:9" ht="25.5" x14ac:dyDescent="0.2">
      <c r="A150" s="76">
        <v>0</v>
      </c>
      <c r="B150" s="43" t="s">
        <v>46</v>
      </c>
      <c r="C150" s="85">
        <v>104</v>
      </c>
      <c r="D150" s="86">
        <v>1800000000</v>
      </c>
      <c r="E150" s="87">
        <v>240</v>
      </c>
      <c r="F150" s="104">
        <v>1917.5309999999999</v>
      </c>
      <c r="G150" s="104">
        <v>0</v>
      </c>
      <c r="H150" s="104">
        <v>1130.0719999999999</v>
      </c>
      <c r="I150" s="104">
        <v>0</v>
      </c>
    </row>
    <row r="151" spans="1:9" x14ac:dyDescent="0.2">
      <c r="A151" s="76">
        <v>0</v>
      </c>
      <c r="B151" s="43" t="s">
        <v>47</v>
      </c>
      <c r="C151" s="85">
        <v>104</v>
      </c>
      <c r="D151" s="86">
        <v>1800000000</v>
      </c>
      <c r="E151" s="87">
        <v>800</v>
      </c>
      <c r="F151" s="104">
        <f>F152</f>
        <v>111.006</v>
      </c>
      <c r="G151" s="104">
        <v>0</v>
      </c>
      <c r="H151" s="104">
        <f>H152</f>
        <v>40.156999999999996</v>
      </c>
      <c r="I151" s="104">
        <v>0</v>
      </c>
    </row>
    <row r="152" spans="1:9" x14ac:dyDescent="0.2">
      <c r="A152" s="76">
        <v>0</v>
      </c>
      <c r="B152" s="43" t="s">
        <v>48</v>
      </c>
      <c r="C152" s="85">
        <v>104</v>
      </c>
      <c r="D152" s="86">
        <v>1800000000</v>
      </c>
      <c r="E152" s="87">
        <v>850</v>
      </c>
      <c r="F152" s="104">
        <v>111.006</v>
      </c>
      <c r="G152" s="104">
        <v>0</v>
      </c>
      <c r="H152" s="104">
        <v>40.156999999999996</v>
      </c>
      <c r="I152" s="104">
        <v>0</v>
      </c>
    </row>
    <row r="153" spans="1:9" ht="38.25" x14ac:dyDescent="0.2">
      <c r="A153" s="76"/>
      <c r="B153" s="43" t="s">
        <v>188</v>
      </c>
      <c r="C153" s="85">
        <v>104</v>
      </c>
      <c r="D153" s="86">
        <v>1900000000</v>
      </c>
      <c r="E153" s="87"/>
      <c r="F153" s="104">
        <f>F154+F156</f>
        <v>560.42600000000004</v>
      </c>
      <c r="G153" s="104">
        <f>G154+G156</f>
        <v>560.42600000000004</v>
      </c>
      <c r="H153" s="104">
        <f>H154+H156</f>
        <v>197.62900000000002</v>
      </c>
      <c r="I153" s="104">
        <f>I154+I156</f>
        <v>197.62900000000002</v>
      </c>
    </row>
    <row r="154" spans="1:9" ht="51" x14ac:dyDescent="0.2">
      <c r="A154" s="76"/>
      <c r="B154" s="43" t="s">
        <v>43</v>
      </c>
      <c r="C154" s="85">
        <v>104</v>
      </c>
      <c r="D154" s="86">
        <v>1900000000</v>
      </c>
      <c r="E154" s="87">
        <v>100</v>
      </c>
      <c r="F154" s="104">
        <f>F155</f>
        <v>479.291</v>
      </c>
      <c r="G154" s="104">
        <f>G155</f>
        <v>479.291</v>
      </c>
      <c r="H154" s="104">
        <f>H155</f>
        <v>183.24700000000001</v>
      </c>
      <c r="I154" s="104">
        <f>I155</f>
        <v>183.24700000000001</v>
      </c>
    </row>
    <row r="155" spans="1:9" ht="25.5" x14ac:dyDescent="0.2">
      <c r="A155" s="76"/>
      <c r="B155" s="43" t="s">
        <v>44</v>
      </c>
      <c r="C155" s="85">
        <v>104</v>
      </c>
      <c r="D155" s="86">
        <v>1900000000</v>
      </c>
      <c r="E155" s="87">
        <v>120</v>
      </c>
      <c r="F155" s="104">
        <v>479.291</v>
      </c>
      <c r="G155" s="104">
        <v>479.291</v>
      </c>
      <c r="H155" s="104">
        <v>183.24700000000001</v>
      </c>
      <c r="I155" s="104">
        <v>183.24700000000001</v>
      </c>
    </row>
    <row r="156" spans="1:9" ht="25.5" x14ac:dyDescent="0.2">
      <c r="A156" s="76"/>
      <c r="B156" s="43" t="s">
        <v>45</v>
      </c>
      <c r="C156" s="85">
        <v>104</v>
      </c>
      <c r="D156" s="86">
        <v>1900000000</v>
      </c>
      <c r="E156" s="87">
        <v>200</v>
      </c>
      <c r="F156" s="104">
        <f>F157</f>
        <v>81.135000000000005</v>
      </c>
      <c r="G156" s="104">
        <f>G157</f>
        <v>81.135000000000005</v>
      </c>
      <c r="H156" s="104">
        <f>H157</f>
        <v>14.382</v>
      </c>
      <c r="I156" s="104">
        <f>I157</f>
        <v>14.382</v>
      </c>
    </row>
    <row r="157" spans="1:9" ht="25.5" x14ac:dyDescent="0.2">
      <c r="A157" s="76"/>
      <c r="B157" s="43" t="s">
        <v>46</v>
      </c>
      <c r="C157" s="85">
        <v>104</v>
      </c>
      <c r="D157" s="86">
        <v>1900000000</v>
      </c>
      <c r="E157" s="87">
        <v>240</v>
      </c>
      <c r="F157" s="104">
        <v>81.135000000000005</v>
      </c>
      <c r="G157" s="104">
        <v>81.135000000000005</v>
      </c>
      <c r="H157" s="104">
        <v>14.382</v>
      </c>
      <c r="I157" s="104">
        <v>14.382</v>
      </c>
    </row>
    <row r="158" spans="1:9" x14ac:dyDescent="0.2">
      <c r="A158" s="76"/>
      <c r="B158" s="92" t="s">
        <v>159</v>
      </c>
      <c r="C158" s="83">
        <v>105</v>
      </c>
      <c r="D158" s="84"/>
      <c r="E158" s="115"/>
      <c r="F158" s="31">
        <f t="shared" ref="F158:I161" si="19">F159</f>
        <v>1.3720000000000001</v>
      </c>
      <c r="G158" s="31">
        <f t="shared" si="19"/>
        <v>1.3720000000000001</v>
      </c>
      <c r="H158" s="31">
        <f t="shared" si="19"/>
        <v>0</v>
      </c>
      <c r="I158" s="31">
        <f t="shared" si="19"/>
        <v>0</v>
      </c>
    </row>
    <row r="159" spans="1:9" ht="51" x14ac:dyDescent="0.2">
      <c r="A159" s="76"/>
      <c r="B159" s="43" t="s">
        <v>195</v>
      </c>
      <c r="C159" s="85">
        <v>105</v>
      </c>
      <c r="D159" s="86">
        <v>1800000000</v>
      </c>
      <c r="E159" s="87"/>
      <c r="F159" s="104">
        <f>F160</f>
        <v>1.3720000000000001</v>
      </c>
      <c r="G159" s="104">
        <f>G160</f>
        <v>1.3720000000000001</v>
      </c>
      <c r="H159" s="104">
        <f>H160</f>
        <v>0</v>
      </c>
      <c r="I159" s="104">
        <f>I160</f>
        <v>0</v>
      </c>
    </row>
    <row r="160" spans="1:9" ht="63.75" x14ac:dyDescent="0.2">
      <c r="A160" s="76"/>
      <c r="B160" s="93" t="s">
        <v>158</v>
      </c>
      <c r="C160" s="85">
        <v>105</v>
      </c>
      <c r="D160" s="86">
        <v>1800000000</v>
      </c>
      <c r="E160" s="87"/>
      <c r="F160" s="104">
        <f t="shared" si="19"/>
        <v>1.3720000000000001</v>
      </c>
      <c r="G160" s="104">
        <f t="shared" si="19"/>
        <v>1.3720000000000001</v>
      </c>
      <c r="H160" s="104">
        <f t="shared" si="19"/>
        <v>0</v>
      </c>
      <c r="I160" s="104">
        <f t="shared" si="19"/>
        <v>0</v>
      </c>
    </row>
    <row r="161" spans="1:9" ht="25.5" x14ac:dyDescent="0.2">
      <c r="A161" s="76"/>
      <c r="B161" s="93" t="s">
        <v>64</v>
      </c>
      <c r="C161" s="85">
        <v>105</v>
      </c>
      <c r="D161" s="86">
        <v>1800000000</v>
      </c>
      <c r="E161" s="87">
        <v>600</v>
      </c>
      <c r="F161" s="104">
        <f t="shared" si="19"/>
        <v>1.3720000000000001</v>
      </c>
      <c r="G161" s="104">
        <f t="shared" si="19"/>
        <v>1.3720000000000001</v>
      </c>
      <c r="H161" s="104">
        <f t="shared" si="19"/>
        <v>0</v>
      </c>
      <c r="I161" s="104">
        <f t="shared" si="19"/>
        <v>0</v>
      </c>
    </row>
    <row r="162" spans="1:9" x14ac:dyDescent="0.2">
      <c r="A162" s="76"/>
      <c r="B162" s="93" t="s">
        <v>65</v>
      </c>
      <c r="C162" s="85">
        <v>105</v>
      </c>
      <c r="D162" s="86">
        <v>1800000000</v>
      </c>
      <c r="E162" s="87">
        <v>620</v>
      </c>
      <c r="F162" s="104">
        <v>1.3720000000000001</v>
      </c>
      <c r="G162" s="104">
        <v>1.3720000000000001</v>
      </c>
      <c r="H162" s="104"/>
      <c r="I162" s="104"/>
    </row>
    <row r="163" spans="1:9" x14ac:dyDescent="0.2">
      <c r="A163" s="76">
        <v>0</v>
      </c>
      <c r="B163" s="82" t="s">
        <v>91</v>
      </c>
      <c r="C163" s="83">
        <v>111</v>
      </c>
      <c r="D163" s="84">
        <v>0</v>
      </c>
      <c r="E163" s="115">
        <v>0</v>
      </c>
      <c r="F163" s="31">
        <f>F164</f>
        <v>100</v>
      </c>
      <c r="G163" s="31">
        <v>0</v>
      </c>
      <c r="H163" s="31">
        <f>H164</f>
        <v>0</v>
      </c>
      <c r="I163" s="31">
        <v>0</v>
      </c>
    </row>
    <row r="164" spans="1:9" ht="51" x14ac:dyDescent="0.2">
      <c r="A164" s="76">
        <v>0</v>
      </c>
      <c r="B164" s="43" t="s">
        <v>203</v>
      </c>
      <c r="C164" s="85">
        <v>111</v>
      </c>
      <c r="D164" s="86">
        <v>1300000000</v>
      </c>
      <c r="E164" s="87">
        <v>0</v>
      </c>
      <c r="F164" s="104">
        <f>F167</f>
        <v>100</v>
      </c>
      <c r="G164" s="104">
        <v>0</v>
      </c>
      <c r="H164" s="104">
        <f>H167</f>
        <v>0</v>
      </c>
      <c r="I164" s="104">
        <v>0</v>
      </c>
    </row>
    <row r="165" spans="1:9" ht="12.75" hidden="1" customHeight="1" x14ac:dyDescent="0.2">
      <c r="A165" s="76">
        <v>0</v>
      </c>
      <c r="B165" s="43" t="s">
        <v>92</v>
      </c>
      <c r="C165" s="85">
        <v>111</v>
      </c>
      <c r="D165" s="86" t="s">
        <v>27</v>
      </c>
      <c r="E165" s="87">
        <v>0</v>
      </c>
      <c r="F165" s="104">
        <v>0</v>
      </c>
      <c r="G165" s="104">
        <v>0</v>
      </c>
      <c r="H165" s="104">
        <v>0</v>
      </c>
      <c r="I165" s="104">
        <v>0</v>
      </c>
    </row>
    <row r="166" spans="1:9" ht="12.75" hidden="1" customHeight="1" x14ac:dyDescent="0.2">
      <c r="A166" s="76">
        <v>0</v>
      </c>
      <c r="B166" s="43" t="s">
        <v>92</v>
      </c>
      <c r="C166" s="85">
        <v>111</v>
      </c>
      <c r="D166" s="86" t="s">
        <v>27</v>
      </c>
      <c r="E166" s="87">
        <v>0</v>
      </c>
      <c r="F166" s="104">
        <v>0</v>
      </c>
      <c r="G166" s="104">
        <v>0</v>
      </c>
      <c r="H166" s="104">
        <v>0</v>
      </c>
      <c r="I166" s="104">
        <v>0</v>
      </c>
    </row>
    <row r="167" spans="1:9" x14ac:dyDescent="0.2">
      <c r="A167" s="76">
        <v>0</v>
      </c>
      <c r="B167" s="43" t="s">
        <v>47</v>
      </c>
      <c r="C167" s="85">
        <v>111</v>
      </c>
      <c r="D167" s="86">
        <v>1300000000</v>
      </c>
      <c r="E167" s="87">
        <v>800</v>
      </c>
      <c r="F167" s="104">
        <f>F168</f>
        <v>100</v>
      </c>
      <c r="G167" s="104">
        <v>0</v>
      </c>
      <c r="H167" s="104">
        <f>H168</f>
        <v>0</v>
      </c>
      <c r="I167" s="104">
        <v>0</v>
      </c>
    </row>
    <row r="168" spans="1:9" s="13" customFormat="1" x14ac:dyDescent="0.2">
      <c r="A168" s="76"/>
      <c r="B168" s="43" t="s">
        <v>93</v>
      </c>
      <c r="C168" s="85">
        <v>111</v>
      </c>
      <c r="D168" s="86">
        <v>1300000000</v>
      </c>
      <c r="E168" s="87">
        <v>870</v>
      </c>
      <c r="F168" s="104">
        <v>100</v>
      </c>
      <c r="G168" s="104"/>
      <c r="H168" s="104"/>
      <c r="I168" s="104"/>
    </row>
    <row r="169" spans="1:9" x14ac:dyDescent="0.2">
      <c r="A169" s="76">
        <v>0</v>
      </c>
      <c r="B169" s="82" t="s">
        <v>62</v>
      </c>
      <c r="C169" s="83">
        <v>113</v>
      </c>
      <c r="D169" s="84">
        <v>0</v>
      </c>
      <c r="E169" s="115">
        <v>0</v>
      </c>
      <c r="F169" s="31">
        <f>F173+F180+F186+F189+F197+F170</f>
        <v>17506.150000000001</v>
      </c>
      <c r="G169" s="31">
        <f t="shared" ref="G169:I169" si="20">G173+G180+G186+G189+G197+G170</f>
        <v>3960.5639999999999</v>
      </c>
      <c r="H169" s="31">
        <f t="shared" si="20"/>
        <v>8226.1949999999997</v>
      </c>
      <c r="I169" s="31">
        <f t="shared" si="20"/>
        <v>1944.5840000000001</v>
      </c>
    </row>
    <row r="170" spans="1:9" s="103" customFormat="1" ht="25.5" x14ac:dyDescent="0.2">
      <c r="A170" s="76"/>
      <c r="B170" s="43" t="s">
        <v>187</v>
      </c>
      <c r="C170" s="85">
        <v>113</v>
      </c>
      <c r="D170" s="86">
        <v>1200000000</v>
      </c>
      <c r="E170" s="87"/>
      <c r="F170" s="104">
        <f>F171</f>
        <v>16.03</v>
      </c>
      <c r="G170" s="104"/>
      <c r="H170" s="104">
        <f>H171</f>
        <v>16.03</v>
      </c>
      <c r="I170" s="104"/>
    </row>
    <row r="171" spans="1:9" s="103" customFormat="1" ht="25.5" x14ac:dyDescent="0.2">
      <c r="A171" s="76"/>
      <c r="B171" s="43" t="s">
        <v>45</v>
      </c>
      <c r="C171" s="85">
        <v>113</v>
      </c>
      <c r="D171" s="86">
        <v>1200000000</v>
      </c>
      <c r="E171" s="87">
        <v>200</v>
      </c>
      <c r="F171" s="104">
        <f>F172</f>
        <v>16.03</v>
      </c>
      <c r="G171" s="104"/>
      <c r="H171" s="104">
        <f>H172</f>
        <v>16.03</v>
      </c>
      <c r="I171" s="104"/>
    </row>
    <row r="172" spans="1:9" s="103" customFormat="1" ht="25.5" x14ac:dyDescent="0.2">
      <c r="A172" s="76"/>
      <c r="B172" s="43" t="s">
        <v>46</v>
      </c>
      <c r="C172" s="85">
        <v>113</v>
      </c>
      <c r="D172" s="86">
        <v>1200000000</v>
      </c>
      <c r="E172" s="87">
        <v>240</v>
      </c>
      <c r="F172" s="104">
        <v>16.03</v>
      </c>
      <c r="G172" s="104"/>
      <c r="H172" s="104">
        <v>16.03</v>
      </c>
      <c r="I172" s="104"/>
    </row>
    <row r="173" spans="1:9" ht="25.5" x14ac:dyDescent="0.2">
      <c r="A173" s="76">
        <v>0</v>
      </c>
      <c r="B173" s="43" t="s">
        <v>181</v>
      </c>
      <c r="C173" s="85">
        <v>113</v>
      </c>
      <c r="D173" s="86" t="s">
        <v>29</v>
      </c>
      <c r="E173" s="87">
        <v>0</v>
      </c>
      <c r="F173" s="104">
        <f>F174+F176+F178</f>
        <v>16591.716</v>
      </c>
      <c r="G173" s="104">
        <f>G174+G176+G178</f>
        <v>3960.5639999999999</v>
      </c>
      <c r="H173" s="104">
        <f>H174+H176+H178</f>
        <v>7439.37</v>
      </c>
      <c r="I173" s="104">
        <f>I174+I176+I178</f>
        <v>1944.5840000000001</v>
      </c>
    </row>
    <row r="174" spans="1:9" ht="51" x14ac:dyDescent="0.2">
      <c r="A174" s="76">
        <v>0</v>
      </c>
      <c r="B174" s="43" t="s">
        <v>43</v>
      </c>
      <c r="C174" s="85">
        <v>113</v>
      </c>
      <c r="D174" s="86" t="s">
        <v>29</v>
      </c>
      <c r="E174" s="87">
        <v>100</v>
      </c>
      <c r="F174" s="104">
        <f>F175</f>
        <v>14549.279</v>
      </c>
      <c r="G174" s="104">
        <f>G175</f>
        <v>3498.6779999999999</v>
      </c>
      <c r="H174" s="104">
        <f>H175</f>
        <v>6432.9089999999997</v>
      </c>
      <c r="I174" s="104">
        <f>I175</f>
        <v>1696.95</v>
      </c>
    </row>
    <row r="175" spans="1:9" x14ac:dyDescent="0.2">
      <c r="A175" s="76">
        <v>0</v>
      </c>
      <c r="B175" s="43" t="s">
        <v>94</v>
      </c>
      <c r="C175" s="85">
        <v>113</v>
      </c>
      <c r="D175" s="86" t="s">
        <v>29</v>
      </c>
      <c r="E175" s="87">
        <v>110</v>
      </c>
      <c r="F175" s="104">
        <v>14549.279</v>
      </c>
      <c r="G175" s="104">
        <v>3498.6779999999999</v>
      </c>
      <c r="H175" s="104">
        <v>6432.9089999999997</v>
      </c>
      <c r="I175" s="104">
        <v>1696.95</v>
      </c>
    </row>
    <row r="176" spans="1:9" ht="25.5" x14ac:dyDescent="0.2">
      <c r="A176" s="76">
        <v>0</v>
      </c>
      <c r="B176" s="43" t="s">
        <v>45</v>
      </c>
      <c r="C176" s="85">
        <v>113</v>
      </c>
      <c r="D176" s="86" t="s">
        <v>29</v>
      </c>
      <c r="E176" s="87">
        <v>200</v>
      </c>
      <c r="F176" s="104">
        <f>F177</f>
        <v>2037.9369999999999</v>
      </c>
      <c r="G176" s="104">
        <f>G177</f>
        <v>461.88600000000002</v>
      </c>
      <c r="H176" s="104">
        <f>H177</f>
        <v>1005.206</v>
      </c>
      <c r="I176" s="104">
        <f>I177</f>
        <v>247.63399999999999</v>
      </c>
    </row>
    <row r="177" spans="1:9" ht="25.5" x14ac:dyDescent="0.2">
      <c r="A177" s="76">
        <v>0</v>
      </c>
      <c r="B177" s="43" t="s">
        <v>46</v>
      </c>
      <c r="C177" s="85">
        <v>113</v>
      </c>
      <c r="D177" s="86" t="s">
        <v>29</v>
      </c>
      <c r="E177" s="87">
        <v>240</v>
      </c>
      <c r="F177" s="104">
        <v>2037.9369999999999</v>
      </c>
      <c r="G177" s="104">
        <v>461.88600000000002</v>
      </c>
      <c r="H177" s="104">
        <v>1005.206</v>
      </c>
      <c r="I177" s="104">
        <v>247.63399999999999</v>
      </c>
    </row>
    <row r="178" spans="1:9" x14ac:dyDescent="0.2">
      <c r="A178" s="76">
        <v>0</v>
      </c>
      <c r="B178" s="43" t="s">
        <v>47</v>
      </c>
      <c r="C178" s="85">
        <v>113</v>
      </c>
      <c r="D178" s="86" t="s">
        <v>29</v>
      </c>
      <c r="E178" s="87">
        <v>800</v>
      </c>
      <c r="F178" s="104">
        <f>F179</f>
        <v>4.5</v>
      </c>
      <c r="G178" s="104">
        <f>G179</f>
        <v>0</v>
      </c>
      <c r="H178" s="104">
        <f>H179</f>
        <v>1.2549999999999999</v>
      </c>
      <c r="I178" s="104">
        <f>I179</f>
        <v>0</v>
      </c>
    </row>
    <row r="179" spans="1:9" x14ac:dyDescent="0.2">
      <c r="A179" s="76">
        <v>0</v>
      </c>
      <c r="B179" s="43" t="s">
        <v>48</v>
      </c>
      <c r="C179" s="85">
        <v>113</v>
      </c>
      <c r="D179" s="86" t="s">
        <v>29</v>
      </c>
      <c r="E179" s="87">
        <v>850</v>
      </c>
      <c r="F179" s="104">
        <v>4.5</v>
      </c>
      <c r="G179" s="104"/>
      <c r="H179" s="104">
        <v>1.2549999999999999</v>
      </c>
      <c r="I179" s="104"/>
    </row>
    <row r="180" spans="1:9" ht="51" x14ac:dyDescent="0.2">
      <c r="A180" s="76">
        <v>0</v>
      </c>
      <c r="B180" s="43" t="s">
        <v>195</v>
      </c>
      <c r="C180" s="85">
        <v>113</v>
      </c>
      <c r="D180" s="86">
        <v>1800000000</v>
      </c>
      <c r="E180" s="87">
        <v>0</v>
      </c>
      <c r="F180" s="104">
        <f>F181+F183</f>
        <v>645.30899999999997</v>
      </c>
      <c r="G180" s="104">
        <v>0</v>
      </c>
      <c r="H180" s="104">
        <f>H181+H183</f>
        <v>623.70000000000005</v>
      </c>
      <c r="I180" s="104">
        <v>0</v>
      </c>
    </row>
    <row r="181" spans="1:9" ht="25.5" x14ac:dyDescent="0.2">
      <c r="A181" s="76">
        <v>0</v>
      </c>
      <c r="B181" s="43" t="s">
        <v>45</v>
      </c>
      <c r="C181" s="85">
        <v>113</v>
      </c>
      <c r="D181" s="86">
        <v>1800000000</v>
      </c>
      <c r="E181" s="87">
        <v>200</v>
      </c>
      <c r="F181" s="104">
        <f>F182</f>
        <v>499.48399999999998</v>
      </c>
      <c r="G181" s="104">
        <v>0</v>
      </c>
      <c r="H181" s="104">
        <f>H182</f>
        <v>499.48399999999998</v>
      </c>
      <c r="I181" s="104">
        <v>0</v>
      </c>
    </row>
    <row r="182" spans="1:9" ht="25.5" x14ac:dyDescent="0.2">
      <c r="A182" s="76">
        <v>0</v>
      </c>
      <c r="B182" s="43" t="s">
        <v>46</v>
      </c>
      <c r="C182" s="85">
        <v>113</v>
      </c>
      <c r="D182" s="86">
        <v>1800000000</v>
      </c>
      <c r="E182" s="87">
        <v>240</v>
      </c>
      <c r="F182" s="104">
        <v>499.48399999999998</v>
      </c>
      <c r="G182" s="104">
        <v>0</v>
      </c>
      <c r="H182" s="104">
        <v>499.48399999999998</v>
      </c>
      <c r="I182" s="104">
        <v>0</v>
      </c>
    </row>
    <row r="183" spans="1:9" x14ac:dyDescent="0.2">
      <c r="A183" s="76">
        <v>0</v>
      </c>
      <c r="B183" s="43" t="s">
        <v>47</v>
      </c>
      <c r="C183" s="85">
        <v>113</v>
      </c>
      <c r="D183" s="86">
        <v>1800000000</v>
      </c>
      <c r="E183" s="87">
        <v>800</v>
      </c>
      <c r="F183" s="104">
        <f>F184+F185</f>
        <v>145.82499999999999</v>
      </c>
      <c r="G183" s="104">
        <v>0</v>
      </c>
      <c r="H183" s="104">
        <f>H184+H185</f>
        <v>124.21600000000001</v>
      </c>
      <c r="I183" s="104">
        <v>0</v>
      </c>
    </row>
    <row r="184" spans="1:9" s="13" customFormat="1" x14ac:dyDescent="0.2">
      <c r="A184" s="76"/>
      <c r="B184" s="43" t="s">
        <v>118</v>
      </c>
      <c r="C184" s="85">
        <v>113</v>
      </c>
      <c r="D184" s="86">
        <v>1800000000</v>
      </c>
      <c r="E184" s="87">
        <v>830</v>
      </c>
      <c r="F184" s="104">
        <v>94.594999999999999</v>
      </c>
      <c r="G184" s="104"/>
      <c r="H184" s="104">
        <v>92.094999999999999</v>
      </c>
      <c r="I184" s="104"/>
    </row>
    <row r="185" spans="1:9" x14ac:dyDescent="0.2">
      <c r="A185" s="76">
        <v>0</v>
      </c>
      <c r="B185" s="43" t="s">
        <v>48</v>
      </c>
      <c r="C185" s="85">
        <v>113</v>
      </c>
      <c r="D185" s="86">
        <v>1800000000</v>
      </c>
      <c r="E185" s="87">
        <v>850</v>
      </c>
      <c r="F185" s="104">
        <v>51.23</v>
      </c>
      <c r="G185" s="104">
        <v>0</v>
      </c>
      <c r="H185" s="104">
        <v>32.121000000000002</v>
      </c>
      <c r="I185" s="104">
        <v>0</v>
      </c>
    </row>
    <row r="186" spans="1:9" ht="63.75" x14ac:dyDescent="0.2">
      <c r="A186" s="76"/>
      <c r="B186" s="43" t="s">
        <v>196</v>
      </c>
      <c r="C186" s="85">
        <v>113</v>
      </c>
      <c r="D186" s="86">
        <v>4200000000</v>
      </c>
      <c r="E186" s="87"/>
      <c r="F186" s="104">
        <f>F187</f>
        <v>116</v>
      </c>
      <c r="G186" s="104"/>
      <c r="H186" s="104">
        <f>H187</f>
        <v>10</v>
      </c>
      <c r="I186" s="104"/>
    </row>
    <row r="187" spans="1:9" x14ac:dyDescent="0.2">
      <c r="A187" s="76"/>
      <c r="B187" s="43" t="s">
        <v>81</v>
      </c>
      <c r="C187" s="85">
        <v>113</v>
      </c>
      <c r="D187" s="86">
        <v>4200000000</v>
      </c>
      <c r="E187" s="87">
        <v>300</v>
      </c>
      <c r="F187" s="104">
        <f>F188</f>
        <v>116</v>
      </c>
      <c r="G187" s="104"/>
      <c r="H187" s="104">
        <f>H188</f>
        <v>10</v>
      </c>
      <c r="I187" s="104"/>
    </row>
    <row r="188" spans="1:9" ht="15" customHeight="1" x14ac:dyDescent="0.2">
      <c r="A188" s="76"/>
      <c r="B188" s="88" t="s">
        <v>141</v>
      </c>
      <c r="C188" s="85">
        <v>113</v>
      </c>
      <c r="D188" s="86">
        <v>4200000000</v>
      </c>
      <c r="E188" s="87">
        <v>360</v>
      </c>
      <c r="F188" s="104">
        <v>116</v>
      </c>
      <c r="G188" s="104"/>
      <c r="H188" s="104">
        <v>10</v>
      </c>
      <c r="I188" s="104"/>
    </row>
    <row r="189" spans="1:9" ht="12.75" hidden="1" customHeight="1" x14ac:dyDescent="0.2">
      <c r="A189" s="76"/>
      <c r="B189" s="43" t="s">
        <v>60</v>
      </c>
      <c r="C189" s="85">
        <v>113</v>
      </c>
      <c r="D189" s="86">
        <v>9000000000</v>
      </c>
      <c r="E189" s="87"/>
      <c r="F189" s="104">
        <f>F190+F193</f>
        <v>0</v>
      </c>
      <c r="G189" s="104"/>
      <c r="H189" s="104">
        <f>H190+H193</f>
        <v>0</v>
      </c>
      <c r="I189" s="104"/>
    </row>
    <row r="190" spans="1:9" ht="12.75" hidden="1" customHeight="1" x14ac:dyDescent="0.2">
      <c r="A190" s="76"/>
      <c r="B190" s="43" t="s">
        <v>55</v>
      </c>
      <c r="C190" s="85">
        <v>113</v>
      </c>
      <c r="D190" s="86">
        <v>9000090000</v>
      </c>
      <c r="E190" s="87"/>
      <c r="F190" s="104">
        <f>F191</f>
        <v>0</v>
      </c>
      <c r="G190" s="104"/>
      <c r="H190" s="104">
        <f>H191</f>
        <v>0</v>
      </c>
      <c r="I190" s="104"/>
    </row>
    <row r="191" spans="1:9" ht="12.75" hidden="1" customHeight="1" x14ac:dyDescent="0.2">
      <c r="A191" s="76"/>
      <c r="B191" s="43" t="s">
        <v>47</v>
      </c>
      <c r="C191" s="85">
        <v>113</v>
      </c>
      <c r="D191" s="86">
        <v>9000090000</v>
      </c>
      <c r="E191" s="87">
        <v>800</v>
      </c>
      <c r="F191" s="104">
        <f>F192</f>
        <v>0</v>
      </c>
      <c r="G191" s="104"/>
      <c r="H191" s="104">
        <f>H192</f>
        <v>0</v>
      </c>
      <c r="I191" s="104"/>
    </row>
    <row r="192" spans="1:9" ht="12.75" hidden="1" customHeight="1" x14ac:dyDescent="0.2">
      <c r="A192" s="76"/>
      <c r="B192" s="43" t="s">
        <v>118</v>
      </c>
      <c r="C192" s="85">
        <v>113</v>
      </c>
      <c r="D192" s="86">
        <v>9000090000</v>
      </c>
      <c r="E192" s="87">
        <v>830</v>
      </c>
      <c r="F192" s="104"/>
      <c r="G192" s="104"/>
      <c r="H192" s="104"/>
      <c r="I192" s="104"/>
    </row>
    <row r="193" spans="1:9" ht="12.75" hidden="1" customHeight="1" x14ac:dyDescent="0.2">
      <c r="A193" s="76"/>
      <c r="B193" s="43" t="s">
        <v>63</v>
      </c>
      <c r="C193" s="85">
        <v>113</v>
      </c>
      <c r="D193" s="86">
        <v>9000020000</v>
      </c>
      <c r="E193" s="87"/>
      <c r="F193" s="104">
        <f>F194</f>
        <v>0</v>
      </c>
      <c r="G193" s="104"/>
      <c r="H193" s="104">
        <f>H194</f>
        <v>0</v>
      </c>
      <c r="I193" s="104"/>
    </row>
    <row r="194" spans="1:9" ht="25.5" hidden="1" customHeight="1" x14ac:dyDescent="0.2">
      <c r="A194" s="76"/>
      <c r="B194" s="43" t="s">
        <v>95</v>
      </c>
      <c r="C194" s="85">
        <v>113</v>
      </c>
      <c r="D194" s="86">
        <v>9000022000</v>
      </c>
      <c r="E194" s="87"/>
      <c r="F194" s="104">
        <f>F195</f>
        <v>0</v>
      </c>
      <c r="G194" s="104"/>
      <c r="H194" s="104">
        <f>H195</f>
        <v>0</v>
      </c>
      <c r="I194" s="104"/>
    </row>
    <row r="195" spans="1:9" ht="25.5" hidden="1" customHeight="1" x14ac:dyDescent="0.2">
      <c r="A195" s="76"/>
      <c r="B195" s="43" t="s">
        <v>145</v>
      </c>
      <c r="C195" s="85">
        <v>113</v>
      </c>
      <c r="D195" s="86">
        <v>9000022000</v>
      </c>
      <c r="E195" s="87">
        <v>200</v>
      </c>
      <c r="F195" s="104">
        <f>F196</f>
        <v>0</v>
      </c>
      <c r="G195" s="104"/>
      <c r="H195" s="104">
        <f>H196</f>
        <v>0</v>
      </c>
      <c r="I195" s="104"/>
    </row>
    <row r="196" spans="1:9" ht="25.5" hidden="1" customHeight="1" x14ac:dyDescent="0.2">
      <c r="A196" s="76"/>
      <c r="B196" s="43" t="s">
        <v>46</v>
      </c>
      <c r="C196" s="85">
        <v>113</v>
      </c>
      <c r="D196" s="86">
        <v>9000022000</v>
      </c>
      <c r="E196" s="87">
        <v>240</v>
      </c>
      <c r="F196" s="104"/>
      <c r="G196" s="104"/>
      <c r="H196" s="104"/>
      <c r="I196" s="104"/>
    </row>
    <row r="197" spans="1:9" ht="38.25" x14ac:dyDescent="0.2">
      <c r="A197" s="76"/>
      <c r="B197" s="43" t="s">
        <v>193</v>
      </c>
      <c r="C197" s="85">
        <v>113</v>
      </c>
      <c r="D197" s="86">
        <v>4800000000</v>
      </c>
      <c r="E197" s="87"/>
      <c r="F197" s="104">
        <f>F198</f>
        <v>137.095</v>
      </c>
      <c r="G197" s="104">
        <v>0</v>
      </c>
      <c r="H197" s="104">
        <f>H198</f>
        <v>137.095</v>
      </c>
      <c r="I197" s="104">
        <v>0</v>
      </c>
    </row>
    <row r="198" spans="1:9" ht="25.5" x14ac:dyDescent="0.2">
      <c r="A198" s="76"/>
      <c r="B198" s="43" t="s">
        <v>45</v>
      </c>
      <c r="C198" s="85">
        <v>113</v>
      </c>
      <c r="D198" s="86">
        <v>4800000000</v>
      </c>
      <c r="E198" s="87">
        <v>200</v>
      </c>
      <c r="F198" s="104">
        <f>F199</f>
        <v>137.095</v>
      </c>
      <c r="G198" s="104">
        <v>0</v>
      </c>
      <c r="H198" s="104">
        <f>H199</f>
        <v>137.095</v>
      </c>
      <c r="I198" s="104">
        <v>0</v>
      </c>
    </row>
    <row r="199" spans="1:9" ht="25.5" x14ac:dyDescent="0.2">
      <c r="A199" s="76"/>
      <c r="B199" s="43" t="s">
        <v>46</v>
      </c>
      <c r="C199" s="85">
        <v>113</v>
      </c>
      <c r="D199" s="86">
        <v>4800000000</v>
      </c>
      <c r="E199" s="87">
        <v>240</v>
      </c>
      <c r="F199" s="104">
        <v>137.095</v>
      </c>
      <c r="G199" s="104"/>
      <c r="H199" s="104">
        <v>137.095</v>
      </c>
      <c r="I199" s="104"/>
    </row>
    <row r="200" spans="1:9" x14ac:dyDescent="0.2">
      <c r="A200" s="76">
        <v>0</v>
      </c>
      <c r="B200" s="82" t="s">
        <v>96</v>
      </c>
      <c r="C200" s="83">
        <v>405</v>
      </c>
      <c r="D200" s="84">
        <v>0</v>
      </c>
      <c r="E200" s="115">
        <v>0</v>
      </c>
      <c r="F200" s="31">
        <f>F201+F211</f>
        <v>13192.064</v>
      </c>
      <c r="G200" s="31">
        <f>G201+G211</f>
        <v>8580.5360000000001</v>
      </c>
      <c r="H200" s="31">
        <f>H201+H211</f>
        <v>5440.8980000000001</v>
      </c>
      <c r="I200" s="31">
        <f>I201+I211</f>
        <v>3221.0450000000001</v>
      </c>
    </row>
    <row r="201" spans="1:9" ht="51" x14ac:dyDescent="0.2">
      <c r="A201" s="76">
        <v>0</v>
      </c>
      <c r="B201" s="43" t="s">
        <v>182</v>
      </c>
      <c r="C201" s="85">
        <v>405</v>
      </c>
      <c r="D201" s="86" t="s">
        <v>30</v>
      </c>
      <c r="E201" s="87">
        <v>0</v>
      </c>
      <c r="F201" s="104">
        <f>F202+F204+F206</f>
        <v>12987.376</v>
      </c>
      <c r="G201" s="104">
        <f>G202+G204+G206</f>
        <v>8580.5360000000001</v>
      </c>
      <c r="H201" s="104">
        <f>H202+H204+H206</f>
        <v>5236.21</v>
      </c>
      <c r="I201" s="104">
        <f>I202+I204+I206</f>
        <v>3221.0450000000001</v>
      </c>
    </row>
    <row r="202" spans="1:9" ht="51" x14ac:dyDescent="0.2">
      <c r="A202" s="76">
        <v>0</v>
      </c>
      <c r="B202" s="43" t="s">
        <v>43</v>
      </c>
      <c r="C202" s="85">
        <v>405</v>
      </c>
      <c r="D202" s="86" t="s">
        <v>30</v>
      </c>
      <c r="E202" s="87">
        <v>100</v>
      </c>
      <c r="F202" s="104">
        <f>F203</f>
        <v>7339.8459999999995</v>
      </c>
      <c r="G202" s="104">
        <f>G203</f>
        <v>3152.616</v>
      </c>
      <c r="H202" s="104">
        <f>H203</f>
        <v>3398.4540000000002</v>
      </c>
      <c r="I202" s="104">
        <f>I203</f>
        <v>1453.008</v>
      </c>
    </row>
    <row r="203" spans="1:9" ht="25.5" x14ac:dyDescent="0.2">
      <c r="A203" s="76">
        <v>0</v>
      </c>
      <c r="B203" s="43" t="s">
        <v>44</v>
      </c>
      <c r="C203" s="85">
        <v>405</v>
      </c>
      <c r="D203" s="86" t="s">
        <v>30</v>
      </c>
      <c r="E203" s="87">
        <v>120</v>
      </c>
      <c r="F203" s="104">
        <v>7339.8459999999995</v>
      </c>
      <c r="G203" s="104">
        <v>3152.616</v>
      </c>
      <c r="H203" s="104">
        <v>3398.4540000000002</v>
      </c>
      <c r="I203" s="104">
        <v>1453.008</v>
      </c>
    </row>
    <row r="204" spans="1:9" ht="25.5" x14ac:dyDescent="0.2">
      <c r="A204" s="76">
        <v>0</v>
      </c>
      <c r="B204" s="43" t="s">
        <v>45</v>
      </c>
      <c r="C204" s="85">
        <v>405</v>
      </c>
      <c r="D204" s="86" t="s">
        <v>30</v>
      </c>
      <c r="E204" s="87">
        <v>200</v>
      </c>
      <c r="F204" s="104">
        <f>F205</f>
        <v>721.98500000000001</v>
      </c>
      <c r="G204" s="104">
        <f>G205</f>
        <v>502.375</v>
      </c>
      <c r="H204" s="104">
        <f>H205</f>
        <v>217.75</v>
      </c>
      <c r="I204" s="104">
        <f>I205</f>
        <v>148.03100000000001</v>
      </c>
    </row>
    <row r="205" spans="1:9" ht="25.5" x14ac:dyDescent="0.2">
      <c r="A205" s="76">
        <v>0</v>
      </c>
      <c r="B205" s="43" t="s">
        <v>46</v>
      </c>
      <c r="C205" s="85">
        <v>405</v>
      </c>
      <c r="D205" s="86" t="s">
        <v>30</v>
      </c>
      <c r="E205" s="87">
        <v>240</v>
      </c>
      <c r="F205" s="104">
        <v>721.98500000000001</v>
      </c>
      <c r="G205" s="104">
        <v>502.375</v>
      </c>
      <c r="H205" s="104">
        <v>217.75</v>
      </c>
      <c r="I205" s="104">
        <v>148.03100000000001</v>
      </c>
    </row>
    <row r="206" spans="1:9" x14ac:dyDescent="0.2">
      <c r="A206" s="76"/>
      <c r="B206" s="43" t="s">
        <v>47</v>
      </c>
      <c r="C206" s="85">
        <v>405</v>
      </c>
      <c r="D206" s="86" t="s">
        <v>30</v>
      </c>
      <c r="E206" s="87">
        <v>800</v>
      </c>
      <c r="F206" s="104">
        <f>F207</f>
        <v>4925.5450000000001</v>
      </c>
      <c r="G206" s="104">
        <f>G207</f>
        <v>4925.5450000000001</v>
      </c>
      <c r="H206" s="104">
        <f>H207</f>
        <v>1620.0060000000001</v>
      </c>
      <c r="I206" s="104">
        <f>I207</f>
        <v>1620.0060000000001</v>
      </c>
    </row>
    <row r="207" spans="1:9" ht="38.25" x14ac:dyDescent="0.2">
      <c r="A207" s="76"/>
      <c r="B207" s="43" t="s">
        <v>97</v>
      </c>
      <c r="C207" s="85">
        <v>405</v>
      </c>
      <c r="D207" s="86" t="s">
        <v>30</v>
      </c>
      <c r="E207" s="87">
        <v>810</v>
      </c>
      <c r="F207" s="104">
        <v>4925.5450000000001</v>
      </c>
      <c r="G207" s="104">
        <v>4925.5450000000001</v>
      </c>
      <c r="H207" s="104">
        <v>1620.0060000000001</v>
      </c>
      <c r="I207" s="104">
        <v>1620.0060000000001</v>
      </c>
    </row>
    <row r="208" spans="1:9" ht="51" hidden="1" customHeight="1" x14ac:dyDescent="0.2">
      <c r="A208" s="76">
        <v>0</v>
      </c>
      <c r="B208" s="43" t="s">
        <v>143</v>
      </c>
      <c r="C208" s="85">
        <v>405</v>
      </c>
      <c r="D208" s="86">
        <v>1800000000</v>
      </c>
      <c r="E208" s="87">
        <v>0</v>
      </c>
      <c r="F208" s="104">
        <f t="shared" ref="F208:I209" si="21">F209</f>
        <v>0</v>
      </c>
      <c r="G208" s="104">
        <f t="shared" si="21"/>
        <v>0</v>
      </c>
      <c r="H208" s="104">
        <f t="shared" si="21"/>
        <v>0</v>
      </c>
      <c r="I208" s="104">
        <f t="shared" si="21"/>
        <v>0</v>
      </c>
    </row>
    <row r="209" spans="1:10" ht="51" hidden="1" customHeight="1" x14ac:dyDescent="0.2">
      <c r="A209" s="76">
        <v>0</v>
      </c>
      <c r="B209" s="43" t="s">
        <v>43</v>
      </c>
      <c r="C209" s="85">
        <v>405</v>
      </c>
      <c r="D209" s="86">
        <v>1800000000</v>
      </c>
      <c r="E209" s="87">
        <v>100</v>
      </c>
      <c r="F209" s="104">
        <f t="shared" si="21"/>
        <v>0</v>
      </c>
      <c r="G209" s="104">
        <f t="shared" si="21"/>
        <v>0</v>
      </c>
      <c r="H209" s="104">
        <f t="shared" si="21"/>
        <v>0</v>
      </c>
      <c r="I209" s="104">
        <f t="shared" si="21"/>
        <v>0</v>
      </c>
    </row>
    <row r="210" spans="1:10" ht="25.5" hidden="1" customHeight="1" x14ac:dyDescent="0.2">
      <c r="A210" s="76">
        <v>0</v>
      </c>
      <c r="B210" s="43" t="s">
        <v>44</v>
      </c>
      <c r="C210" s="85">
        <v>405</v>
      </c>
      <c r="D210" s="86">
        <v>1800000000</v>
      </c>
      <c r="E210" s="87">
        <v>120</v>
      </c>
      <c r="F210" s="104"/>
      <c r="G210" s="104"/>
      <c r="H210" s="104"/>
      <c r="I210" s="104"/>
    </row>
    <row r="211" spans="1:10" ht="38.25" x14ac:dyDescent="0.2">
      <c r="A211" s="76"/>
      <c r="B211" s="43" t="s">
        <v>201</v>
      </c>
      <c r="C211" s="85">
        <v>405</v>
      </c>
      <c r="D211" s="86">
        <v>4400000000</v>
      </c>
      <c r="E211" s="87"/>
      <c r="F211" s="104">
        <f>F212+F215</f>
        <v>204.68799999999999</v>
      </c>
      <c r="G211" s="104">
        <f>G212</f>
        <v>0</v>
      </c>
      <c r="H211" s="104">
        <f>H212+H215</f>
        <v>204.68799999999999</v>
      </c>
      <c r="I211" s="104">
        <f>I212</f>
        <v>0</v>
      </c>
    </row>
    <row r="212" spans="1:10" ht="25.5" x14ac:dyDescent="0.2">
      <c r="A212" s="76"/>
      <c r="B212" s="43" t="s">
        <v>119</v>
      </c>
      <c r="C212" s="85">
        <v>405</v>
      </c>
      <c r="D212" s="86">
        <v>4400000000</v>
      </c>
      <c r="E212" s="87">
        <v>400</v>
      </c>
      <c r="F212" s="104">
        <f>F213+F214</f>
        <v>204.68799999999999</v>
      </c>
      <c r="G212" s="104">
        <f>G213+G214</f>
        <v>0</v>
      </c>
      <c r="H212" s="104">
        <f>H213+H214</f>
        <v>204.68799999999999</v>
      </c>
      <c r="I212" s="104">
        <f>I213+I214</f>
        <v>0</v>
      </c>
    </row>
    <row r="213" spans="1:10" x14ac:dyDescent="0.2">
      <c r="A213" s="76"/>
      <c r="B213" s="43" t="s">
        <v>120</v>
      </c>
      <c r="C213" s="85">
        <v>405</v>
      </c>
      <c r="D213" s="86">
        <v>4400000000</v>
      </c>
      <c r="E213" s="87">
        <v>410</v>
      </c>
      <c r="F213" s="104">
        <v>204.68799999999999</v>
      </c>
      <c r="G213" s="104"/>
      <c r="H213" s="104">
        <v>204.68799999999999</v>
      </c>
      <c r="I213" s="104"/>
    </row>
    <row r="214" spans="1:10" ht="76.5" hidden="1" x14ac:dyDescent="0.2">
      <c r="A214" s="76"/>
      <c r="B214" s="43" t="s">
        <v>172</v>
      </c>
      <c r="C214" s="85">
        <v>405</v>
      </c>
      <c r="D214" s="86">
        <v>4400000000</v>
      </c>
      <c r="E214" s="87">
        <v>460</v>
      </c>
      <c r="F214" s="104"/>
      <c r="G214" s="104"/>
      <c r="H214" s="104"/>
      <c r="I214" s="104"/>
    </row>
    <row r="215" spans="1:10" hidden="1" x14ac:dyDescent="0.2">
      <c r="A215" s="76"/>
      <c r="B215" s="43" t="s">
        <v>47</v>
      </c>
      <c r="C215" s="85">
        <v>405</v>
      </c>
      <c r="D215" s="86">
        <v>4400000000</v>
      </c>
      <c r="E215" s="87">
        <v>800</v>
      </c>
      <c r="F215" s="104">
        <f>F216</f>
        <v>0</v>
      </c>
      <c r="G215" s="104"/>
      <c r="H215" s="104">
        <f>H216</f>
        <v>0</v>
      </c>
      <c r="I215" s="104"/>
    </row>
    <row r="216" spans="1:10" hidden="1" x14ac:dyDescent="0.2">
      <c r="A216" s="76"/>
      <c r="B216" s="43" t="s">
        <v>48</v>
      </c>
      <c r="C216" s="85">
        <v>405</v>
      </c>
      <c r="D216" s="86">
        <v>4400000000</v>
      </c>
      <c r="E216" s="87">
        <v>850</v>
      </c>
      <c r="F216" s="104"/>
      <c r="G216" s="104"/>
      <c r="H216" s="104"/>
      <c r="I216" s="104"/>
    </row>
    <row r="217" spans="1:10" x14ac:dyDescent="0.2">
      <c r="A217" s="76">
        <v>0</v>
      </c>
      <c r="B217" s="82" t="s">
        <v>98</v>
      </c>
      <c r="C217" s="83">
        <v>408</v>
      </c>
      <c r="D217" s="84">
        <v>0</v>
      </c>
      <c r="E217" s="115">
        <v>0</v>
      </c>
      <c r="F217" s="31">
        <f>F218</f>
        <v>4280.1779999999999</v>
      </c>
      <c r="G217" s="31">
        <v>0</v>
      </c>
      <c r="H217" s="31">
        <f>H218</f>
        <v>2822.53</v>
      </c>
      <c r="I217" s="31">
        <v>0</v>
      </c>
    </row>
    <row r="218" spans="1:10" ht="38.25" x14ac:dyDescent="0.2">
      <c r="A218" s="76">
        <v>0</v>
      </c>
      <c r="B218" s="43" t="s">
        <v>183</v>
      </c>
      <c r="C218" s="85">
        <v>408</v>
      </c>
      <c r="D218" s="86" t="s">
        <v>31</v>
      </c>
      <c r="E218" s="87">
        <v>0</v>
      </c>
      <c r="F218" s="104">
        <f>F219</f>
        <v>4280.1779999999999</v>
      </c>
      <c r="G218" s="104">
        <v>0</v>
      </c>
      <c r="H218" s="104">
        <f>H219</f>
        <v>2822.53</v>
      </c>
      <c r="I218" s="104">
        <v>0</v>
      </c>
    </row>
    <row r="219" spans="1:10" x14ac:dyDescent="0.2">
      <c r="A219" s="76">
        <v>0</v>
      </c>
      <c r="B219" s="43" t="s">
        <v>47</v>
      </c>
      <c r="C219" s="85">
        <v>408</v>
      </c>
      <c r="D219" s="86" t="s">
        <v>31</v>
      </c>
      <c r="E219" s="87">
        <v>800</v>
      </c>
      <c r="F219" s="104">
        <f>F220</f>
        <v>4280.1779999999999</v>
      </c>
      <c r="G219" s="104">
        <v>0</v>
      </c>
      <c r="H219" s="104">
        <f>H220</f>
        <v>2822.53</v>
      </c>
      <c r="I219" s="104">
        <v>0</v>
      </c>
    </row>
    <row r="220" spans="1:10" ht="38.25" x14ac:dyDescent="0.2">
      <c r="A220" s="76">
        <v>0</v>
      </c>
      <c r="B220" s="43" t="s">
        <v>97</v>
      </c>
      <c r="C220" s="85">
        <v>408</v>
      </c>
      <c r="D220" s="86" t="s">
        <v>31</v>
      </c>
      <c r="E220" s="87">
        <v>810</v>
      </c>
      <c r="F220" s="104">
        <v>4280.1779999999999</v>
      </c>
      <c r="G220" s="104">
        <v>0</v>
      </c>
      <c r="H220" s="104">
        <v>2822.53</v>
      </c>
      <c r="I220" s="104">
        <v>0</v>
      </c>
    </row>
    <row r="221" spans="1:10" x14ac:dyDescent="0.2">
      <c r="A221" s="76"/>
      <c r="B221" s="82" t="s">
        <v>69</v>
      </c>
      <c r="C221" s="83">
        <v>412</v>
      </c>
      <c r="D221" s="84">
        <v>0</v>
      </c>
      <c r="E221" s="115">
        <v>0</v>
      </c>
      <c r="F221" s="31">
        <f>F222</f>
        <v>45</v>
      </c>
      <c r="G221" s="31">
        <f t="shared" ref="G221:I221" si="22">G222</f>
        <v>0</v>
      </c>
      <c r="H221" s="31">
        <f t="shared" si="22"/>
        <v>0</v>
      </c>
      <c r="I221" s="31">
        <f t="shared" si="22"/>
        <v>0</v>
      </c>
    </row>
    <row r="222" spans="1:10" ht="38.25" x14ac:dyDescent="0.2">
      <c r="A222" s="76"/>
      <c r="B222" s="43" t="s">
        <v>191</v>
      </c>
      <c r="C222" s="85">
        <v>412</v>
      </c>
      <c r="D222" s="86">
        <v>1700000000</v>
      </c>
      <c r="E222" s="87"/>
      <c r="F222" s="104">
        <f>F223</f>
        <v>45</v>
      </c>
      <c r="G222" s="104"/>
      <c r="H222" s="104">
        <f>H223</f>
        <v>0</v>
      </c>
      <c r="I222" s="104"/>
    </row>
    <row r="223" spans="1:10" x14ac:dyDescent="0.2">
      <c r="A223" s="76"/>
      <c r="B223" s="43" t="s">
        <v>47</v>
      </c>
      <c r="C223" s="85">
        <v>412</v>
      </c>
      <c r="D223" s="86">
        <v>1700000000</v>
      </c>
      <c r="E223" s="87">
        <v>800</v>
      </c>
      <c r="F223" s="104">
        <f>F224</f>
        <v>45</v>
      </c>
      <c r="G223" s="104"/>
      <c r="H223" s="104">
        <f>H224</f>
        <v>0</v>
      </c>
      <c r="I223" s="104"/>
    </row>
    <row r="224" spans="1:10" ht="38.25" x14ac:dyDescent="0.2">
      <c r="A224" s="76"/>
      <c r="B224" s="43" t="s">
        <v>97</v>
      </c>
      <c r="C224" s="85">
        <v>412</v>
      </c>
      <c r="D224" s="86">
        <v>1700000000</v>
      </c>
      <c r="E224" s="87">
        <v>810</v>
      </c>
      <c r="F224" s="104">
        <v>45</v>
      </c>
      <c r="G224" s="104"/>
      <c r="H224" s="104"/>
      <c r="I224" s="104"/>
      <c r="J224" s="101"/>
    </row>
    <row r="225" spans="1:9" x14ac:dyDescent="0.2">
      <c r="A225" s="76">
        <v>0</v>
      </c>
      <c r="B225" s="82" t="s">
        <v>99</v>
      </c>
      <c r="C225" s="83">
        <v>701</v>
      </c>
      <c r="D225" s="84">
        <v>0</v>
      </c>
      <c r="E225" s="115">
        <v>0</v>
      </c>
      <c r="F225" s="31">
        <f>F226+F236+F239</f>
        <v>12610.42</v>
      </c>
      <c r="G225" s="31">
        <f>G226+G236+G239</f>
        <v>0</v>
      </c>
      <c r="H225" s="31">
        <f>H226+H236+H239</f>
        <v>4592.4620000000004</v>
      </c>
      <c r="I225" s="31">
        <f>I226+I236+I239</f>
        <v>0</v>
      </c>
    </row>
    <row r="226" spans="1:9" ht="51" x14ac:dyDescent="0.2">
      <c r="A226" s="76">
        <v>0</v>
      </c>
      <c r="B226" s="43" t="s">
        <v>184</v>
      </c>
      <c r="C226" s="85">
        <v>701</v>
      </c>
      <c r="D226" s="86" t="s">
        <v>32</v>
      </c>
      <c r="E226" s="87">
        <v>0</v>
      </c>
      <c r="F226" s="104">
        <f>F227</f>
        <v>12519.546</v>
      </c>
      <c r="G226" s="104">
        <f>G227</f>
        <v>0</v>
      </c>
      <c r="H226" s="104">
        <f>H227</f>
        <v>4578.9470000000001</v>
      </c>
      <c r="I226" s="104">
        <f>I227</f>
        <v>0</v>
      </c>
    </row>
    <row r="227" spans="1:9" ht="25.5" x14ac:dyDescent="0.2">
      <c r="A227" s="76">
        <v>0</v>
      </c>
      <c r="B227" s="43" t="s">
        <v>64</v>
      </c>
      <c r="C227" s="85">
        <v>701</v>
      </c>
      <c r="D227" s="86" t="s">
        <v>32</v>
      </c>
      <c r="E227" s="87">
        <v>600</v>
      </c>
      <c r="F227" s="104">
        <f>F228</f>
        <v>12519.546</v>
      </c>
      <c r="G227" s="104">
        <v>0</v>
      </c>
      <c r="H227" s="104">
        <f>H228</f>
        <v>4578.9470000000001</v>
      </c>
      <c r="I227" s="104">
        <v>0</v>
      </c>
    </row>
    <row r="228" spans="1:9" ht="15.75" customHeight="1" x14ac:dyDescent="0.2">
      <c r="A228" s="76">
        <v>0</v>
      </c>
      <c r="B228" s="43" t="s">
        <v>65</v>
      </c>
      <c r="C228" s="85">
        <v>701</v>
      </c>
      <c r="D228" s="86" t="s">
        <v>32</v>
      </c>
      <c r="E228" s="87">
        <v>620</v>
      </c>
      <c r="F228" s="104">
        <v>12519.546</v>
      </c>
      <c r="G228" s="104">
        <v>0</v>
      </c>
      <c r="H228" s="104">
        <v>4578.9470000000001</v>
      </c>
      <c r="I228" s="104">
        <v>0</v>
      </c>
    </row>
    <row r="229" spans="1:9" ht="51" hidden="1" customHeight="1" x14ac:dyDescent="0.2">
      <c r="A229" s="76">
        <v>0</v>
      </c>
      <c r="B229" s="43" t="s">
        <v>121</v>
      </c>
      <c r="C229" s="85">
        <v>701</v>
      </c>
      <c r="D229" s="86" t="s">
        <v>122</v>
      </c>
      <c r="E229" s="87">
        <v>0</v>
      </c>
      <c r="F229" s="104">
        <f>F230</f>
        <v>0</v>
      </c>
      <c r="G229" s="104">
        <f>G230</f>
        <v>0</v>
      </c>
      <c r="H229" s="104">
        <f>H230</f>
        <v>0</v>
      </c>
      <c r="I229" s="104">
        <f>I230</f>
        <v>0</v>
      </c>
    </row>
    <row r="230" spans="1:9" ht="51" hidden="1" customHeight="1" x14ac:dyDescent="0.2">
      <c r="A230" s="76">
        <v>0</v>
      </c>
      <c r="B230" s="43" t="s">
        <v>74</v>
      </c>
      <c r="C230" s="85">
        <v>701</v>
      </c>
      <c r="D230" s="86" t="s">
        <v>123</v>
      </c>
      <c r="E230" s="87">
        <v>0</v>
      </c>
      <c r="F230" s="104">
        <f>F233</f>
        <v>0</v>
      </c>
      <c r="G230" s="104">
        <f>G233</f>
        <v>0</v>
      </c>
      <c r="H230" s="104">
        <f>H233</f>
        <v>0</v>
      </c>
      <c r="I230" s="104">
        <f>I233</f>
        <v>0</v>
      </c>
    </row>
    <row r="231" spans="1:9" ht="51" hidden="1" customHeight="1" x14ac:dyDescent="0.2">
      <c r="A231" s="76">
        <v>0</v>
      </c>
      <c r="B231" s="43" t="s">
        <v>74</v>
      </c>
      <c r="C231" s="85">
        <v>701</v>
      </c>
      <c r="D231" s="86" t="s">
        <v>33</v>
      </c>
      <c r="E231" s="87">
        <v>0</v>
      </c>
      <c r="F231" s="104">
        <v>0</v>
      </c>
      <c r="G231" s="104">
        <v>0</v>
      </c>
      <c r="H231" s="104">
        <v>0</v>
      </c>
      <c r="I231" s="104">
        <v>0</v>
      </c>
    </row>
    <row r="232" spans="1:9" ht="51" hidden="1" customHeight="1" x14ac:dyDescent="0.2">
      <c r="A232" s="76">
        <v>0</v>
      </c>
      <c r="B232" s="43" t="s">
        <v>74</v>
      </c>
      <c r="C232" s="85">
        <v>701</v>
      </c>
      <c r="D232" s="86" t="s">
        <v>33</v>
      </c>
      <c r="E232" s="87">
        <v>0</v>
      </c>
      <c r="F232" s="104">
        <v>0</v>
      </c>
      <c r="G232" s="104">
        <v>0</v>
      </c>
      <c r="H232" s="104">
        <v>0</v>
      </c>
      <c r="I232" s="104">
        <v>0</v>
      </c>
    </row>
    <row r="233" spans="1:9" ht="38.25" hidden="1" customHeight="1" x14ac:dyDescent="0.2">
      <c r="A233" s="76">
        <v>0</v>
      </c>
      <c r="B233" s="43" t="s">
        <v>100</v>
      </c>
      <c r="C233" s="85">
        <v>701</v>
      </c>
      <c r="D233" s="86" t="s">
        <v>124</v>
      </c>
      <c r="E233" s="87">
        <v>0</v>
      </c>
      <c r="F233" s="104">
        <f t="shared" ref="F233:I234" si="23">F234</f>
        <v>0</v>
      </c>
      <c r="G233" s="104">
        <f t="shared" si="23"/>
        <v>0</v>
      </c>
      <c r="H233" s="104">
        <f t="shared" si="23"/>
        <v>0</v>
      </c>
      <c r="I233" s="104">
        <f t="shared" si="23"/>
        <v>0</v>
      </c>
    </row>
    <row r="234" spans="1:9" ht="25.5" hidden="1" customHeight="1" x14ac:dyDescent="0.2">
      <c r="A234" s="76">
        <v>0</v>
      </c>
      <c r="B234" s="43" t="s">
        <v>64</v>
      </c>
      <c r="C234" s="85">
        <v>701</v>
      </c>
      <c r="D234" s="86" t="s">
        <v>124</v>
      </c>
      <c r="E234" s="87">
        <v>600</v>
      </c>
      <c r="F234" s="104">
        <f t="shared" si="23"/>
        <v>0</v>
      </c>
      <c r="G234" s="104">
        <f t="shared" si="23"/>
        <v>0</v>
      </c>
      <c r="H234" s="104">
        <f t="shared" si="23"/>
        <v>0</v>
      </c>
      <c r="I234" s="104">
        <f t="shared" si="23"/>
        <v>0</v>
      </c>
    </row>
    <row r="235" spans="1:9" ht="12.75" hidden="1" customHeight="1" x14ac:dyDescent="0.2">
      <c r="A235" s="76">
        <v>0</v>
      </c>
      <c r="B235" s="43" t="s">
        <v>65</v>
      </c>
      <c r="C235" s="85">
        <v>701</v>
      </c>
      <c r="D235" s="86" t="s">
        <v>124</v>
      </c>
      <c r="E235" s="87">
        <v>620</v>
      </c>
      <c r="F235" s="104"/>
      <c r="G235" s="104"/>
      <c r="H235" s="104"/>
      <c r="I235" s="104"/>
    </row>
    <row r="236" spans="1:9" ht="38.25" x14ac:dyDescent="0.2">
      <c r="A236" s="76"/>
      <c r="B236" s="43" t="s">
        <v>197</v>
      </c>
      <c r="C236" s="85">
        <v>701</v>
      </c>
      <c r="D236" s="86">
        <v>4100000000</v>
      </c>
      <c r="E236" s="87"/>
      <c r="F236" s="104">
        <f>F237</f>
        <v>90.873999999999995</v>
      </c>
      <c r="G236" s="104"/>
      <c r="H236" s="104">
        <f>H237</f>
        <v>13.515000000000001</v>
      </c>
      <c r="I236" s="104"/>
    </row>
    <row r="237" spans="1:9" ht="25.5" x14ac:dyDescent="0.2">
      <c r="A237" s="76"/>
      <c r="B237" s="43" t="s">
        <v>64</v>
      </c>
      <c r="C237" s="85">
        <v>701</v>
      </c>
      <c r="D237" s="86">
        <v>4100000000</v>
      </c>
      <c r="E237" s="87">
        <v>600</v>
      </c>
      <c r="F237" s="104">
        <f>F238</f>
        <v>90.873999999999995</v>
      </c>
      <c r="G237" s="104"/>
      <c r="H237" s="104">
        <f>H238</f>
        <v>13.515000000000001</v>
      </c>
      <c r="I237" s="104"/>
    </row>
    <row r="238" spans="1:9" x14ac:dyDescent="0.2">
      <c r="A238" s="76"/>
      <c r="B238" s="43" t="s">
        <v>65</v>
      </c>
      <c r="C238" s="85">
        <v>701</v>
      </c>
      <c r="D238" s="86">
        <v>4100000000</v>
      </c>
      <c r="E238" s="87">
        <v>620</v>
      </c>
      <c r="F238" s="104">
        <v>90.873999999999995</v>
      </c>
      <c r="G238" s="104"/>
      <c r="H238" s="104">
        <v>13.515000000000001</v>
      </c>
      <c r="I238" s="104"/>
    </row>
    <row r="239" spans="1:9" ht="38.25" hidden="1" x14ac:dyDescent="0.2">
      <c r="A239" s="76"/>
      <c r="B239" s="43" t="s">
        <v>177</v>
      </c>
      <c r="C239" s="85">
        <v>701</v>
      </c>
      <c r="D239" s="86">
        <v>4400000000</v>
      </c>
      <c r="E239" s="87"/>
      <c r="F239" s="104">
        <f t="shared" ref="F239:I240" si="24">F240</f>
        <v>0</v>
      </c>
      <c r="G239" s="104">
        <f t="shared" si="24"/>
        <v>0</v>
      </c>
      <c r="H239" s="104">
        <f t="shared" si="24"/>
        <v>0</v>
      </c>
      <c r="I239" s="104">
        <f t="shared" si="24"/>
        <v>0</v>
      </c>
    </row>
    <row r="240" spans="1:9" ht="25.5" hidden="1" x14ac:dyDescent="0.2">
      <c r="A240" s="76"/>
      <c r="B240" s="43" t="s">
        <v>119</v>
      </c>
      <c r="C240" s="85">
        <v>701</v>
      </c>
      <c r="D240" s="86">
        <v>4400000000</v>
      </c>
      <c r="E240" s="87">
        <v>400</v>
      </c>
      <c r="F240" s="104">
        <f t="shared" si="24"/>
        <v>0</v>
      </c>
      <c r="G240" s="104">
        <f t="shared" si="24"/>
        <v>0</v>
      </c>
      <c r="H240" s="104">
        <f t="shared" si="24"/>
        <v>0</v>
      </c>
      <c r="I240" s="104">
        <f t="shared" si="24"/>
        <v>0</v>
      </c>
    </row>
    <row r="241" spans="1:10" hidden="1" x14ac:dyDescent="0.2">
      <c r="A241" s="76"/>
      <c r="B241" s="43" t="s">
        <v>120</v>
      </c>
      <c r="C241" s="85">
        <v>701</v>
      </c>
      <c r="D241" s="86">
        <v>4400000000</v>
      </c>
      <c r="E241" s="87">
        <v>410</v>
      </c>
      <c r="F241" s="104"/>
      <c r="G241" s="104"/>
      <c r="H241" s="104"/>
      <c r="I241" s="104"/>
    </row>
    <row r="242" spans="1:10" x14ac:dyDescent="0.2">
      <c r="A242" s="76">
        <v>0</v>
      </c>
      <c r="B242" s="82" t="s">
        <v>51</v>
      </c>
      <c r="C242" s="83">
        <v>702</v>
      </c>
      <c r="D242" s="84">
        <v>0</v>
      </c>
      <c r="E242" s="115">
        <v>0</v>
      </c>
      <c r="F242" s="31">
        <f>F243+F276</f>
        <v>39668.271000000001</v>
      </c>
      <c r="G242" s="31">
        <f>G243+G276</f>
        <v>0</v>
      </c>
      <c r="H242" s="31">
        <f>H243+H276</f>
        <v>20510.212</v>
      </c>
      <c r="I242" s="31">
        <f>I243+I276</f>
        <v>0</v>
      </c>
    </row>
    <row r="243" spans="1:10" ht="51" x14ac:dyDescent="0.2">
      <c r="A243" s="76">
        <v>0</v>
      </c>
      <c r="B243" s="43" t="s">
        <v>184</v>
      </c>
      <c r="C243" s="85">
        <v>702</v>
      </c>
      <c r="D243" s="86" t="s">
        <v>32</v>
      </c>
      <c r="E243" s="87">
        <v>0</v>
      </c>
      <c r="F243" s="104">
        <f t="shared" ref="F243:I244" si="25">F244</f>
        <v>39486.523000000001</v>
      </c>
      <c r="G243" s="104">
        <f t="shared" si="25"/>
        <v>0</v>
      </c>
      <c r="H243" s="104">
        <f t="shared" si="25"/>
        <v>20467.587</v>
      </c>
      <c r="I243" s="104">
        <f t="shared" si="25"/>
        <v>0</v>
      </c>
    </row>
    <row r="244" spans="1:10" ht="25.5" x14ac:dyDescent="0.2">
      <c r="A244" s="76">
        <v>0</v>
      </c>
      <c r="B244" s="43" t="s">
        <v>64</v>
      </c>
      <c r="C244" s="85">
        <v>702</v>
      </c>
      <c r="D244" s="86" t="s">
        <v>32</v>
      </c>
      <c r="E244" s="87">
        <v>600</v>
      </c>
      <c r="F244" s="104">
        <f t="shared" si="25"/>
        <v>39486.523000000001</v>
      </c>
      <c r="G244" s="104">
        <f t="shared" si="25"/>
        <v>0</v>
      </c>
      <c r="H244" s="104">
        <f t="shared" si="25"/>
        <v>20467.587</v>
      </c>
      <c r="I244" s="104">
        <f t="shared" si="25"/>
        <v>0</v>
      </c>
    </row>
    <row r="245" spans="1:10" s="13" customFormat="1" x14ac:dyDescent="0.2">
      <c r="A245" s="76">
        <v>0</v>
      </c>
      <c r="B245" s="43" t="s">
        <v>65</v>
      </c>
      <c r="C245" s="85">
        <v>702</v>
      </c>
      <c r="D245" s="86" t="s">
        <v>32</v>
      </c>
      <c r="E245" s="87">
        <v>620</v>
      </c>
      <c r="F245" s="104">
        <v>39486.523000000001</v>
      </c>
      <c r="G245" s="104"/>
      <c r="H245" s="104">
        <v>20467.587</v>
      </c>
      <c r="I245" s="104"/>
      <c r="J245"/>
    </row>
    <row r="246" spans="1:10" ht="51" hidden="1" customHeight="1" x14ac:dyDescent="0.2">
      <c r="A246" s="76">
        <v>0</v>
      </c>
      <c r="B246" s="43" t="s">
        <v>121</v>
      </c>
      <c r="C246" s="85">
        <v>702</v>
      </c>
      <c r="D246" s="86" t="s">
        <v>125</v>
      </c>
      <c r="E246" s="87">
        <v>0</v>
      </c>
      <c r="F246" s="104">
        <f>F247+F250</f>
        <v>0</v>
      </c>
      <c r="G246" s="104">
        <f>G247+G250</f>
        <v>0</v>
      </c>
      <c r="H246" s="104">
        <f>H247+H250</f>
        <v>0</v>
      </c>
      <c r="I246" s="104">
        <f>I247+I250</f>
        <v>0</v>
      </c>
      <c r="J246" s="13"/>
    </row>
    <row r="247" spans="1:10" s="8" customFormat="1" ht="51" hidden="1" customHeight="1" x14ac:dyDescent="0.2">
      <c r="A247" s="76"/>
      <c r="B247" s="43" t="s">
        <v>136</v>
      </c>
      <c r="C247" s="85">
        <v>702</v>
      </c>
      <c r="D247" s="86" t="s">
        <v>135</v>
      </c>
      <c r="E247" s="87"/>
      <c r="F247" s="104">
        <f>F248</f>
        <v>0</v>
      </c>
      <c r="G247" s="104"/>
      <c r="H247" s="104">
        <f>H248</f>
        <v>0</v>
      </c>
      <c r="I247" s="104"/>
      <c r="J247"/>
    </row>
    <row r="248" spans="1:10" s="8" customFormat="1" ht="25.5" hidden="1" customHeight="1" x14ac:dyDescent="0.2">
      <c r="A248" s="76"/>
      <c r="B248" s="43" t="s">
        <v>64</v>
      </c>
      <c r="C248" s="85">
        <v>702</v>
      </c>
      <c r="D248" s="86" t="s">
        <v>135</v>
      </c>
      <c r="E248" s="87">
        <v>600</v>
      </c>
      <c r="F248" s="104">
        <f>F249</f>
        <v>0</v>
      </c>
      <c r="G248" s="104"/>
      <c r="H248" s="104">
        <f>H249</f>
        <v>0</v>
      </c>
      <c r="I248" s="104"/>
    </row>
    <row r="249" spans="1:10" s="8" customFormat="1" ht="12.75" hidden="1" customHeight="1" x14ac:dyDescent="0.2">
      <c r="A249" s="76"/>
      <c r="B249" s="43" t="s">
        <v>65</v>
      </c>
      <c r="C249" s="85">
        <v>702</v>
      </c>
      <c r="D249" s="86" t="s">
        <v>135</v>
      </c>
      <c r="E249" s="87">
        <v>620</v>
      </c>
      <c r="F249" s="104"/>
      <c r="G249" s="104"/>
      <c r="H249" s="104"/>
      <c r="I249" s="104"/>
    </row>
    <row r="250" spans="1:10" ht="51" hidden="1" customHeight="1" x14ac:dyDescent="0.2">
      <c r="A250" s="76">
        <v>0</v>
      </c>
      <c r="B250" s="43" t="s">
        <v>74</v>
      </c>
      <c r="C250" s="85">
        <v>702</v>
      </c>
      <c r="D250" s="86" t="s">
        <v>126</v>
      </c>
      <c r="E250" s="87">
        <v>0</v>
      </c>
      <c r="F250" s="104">
        <f>F253</f>
        <v>0</v>
      </c>
      <c r="G250" s="104">
        <f>G253</f>
        <v>0</v>
      </c>
      <c r="H250" s="104">
        <f>H253</f>
        <v>0</v>
      </c>
      <c r="I250" s="104">
        <f>I253</f>
        <v>0</v>
      </c>
      <c r="J250" s="8"/>
    </row>
    <row r="251" spans="1:10" ht="51" hidden="1" customHeight="1" x14ac:dyDescent="0.2">
      <c r="A251" s="76">
        <v>0</v>
      </c>
      <c r="B251" s="43" t="s">
        <v>74</v>
      </c>
      <c r="C251" s="85">
        <v>702</v>
      </c>
      <c r="D251" s="86" t="s">
        <v>34</v>
      </c>
      <c r="E251" s="87">
        <v>0</v>
      </c>
      <c r="F251" s="104">
        <v>0</v>
      </c>
      <c r="G251" s="104">
        <v>0</v>
      </c>
      <c r="H251" s="104">
        <v>0</v>
      </c>
      <c r="I251" s="104">
        <v>0</v>
      </c>
    </row>
    <row r="252" spans="1:10" ht="51" hidden="1" customHeight="1" x14ac:dyDescent="0.2">
      <c r="A252" s="76">
        <v>0</v>
      </c>
      <c r="B252" s="43" t="s">
        <v>74</v>
      </c>
      <c r="C252" s="85">
        <v>702</v>
      </c>
      <c r="D252" s="86" t="s">
        <v>34</v>
      </c>
      <c r="E252" s="87">
        <v>0</v>
      </c>
      <c r="F252" s="104">
        <v>0</v>
      </c>
      <c r="G252" s="104">
        <v>0</v>
      </c>
      <c r="H252" s="104">
        <v>0</v>
      </c>
      <c r="I252" s="104">
        <v>0</v>
      </c>
    </row>
    <row r="253" spans="1:10" ht="38.25" hidden="1" customHeight="1" x14ac:dyDescent="0.2">
      <c r="A253" s="76">
        <v>0</v>
      </c>
      <c r="B253" s="43" t="s">
        <v>100</v>
      </c>
      <c r="C253" s="85">
        <v>702</v>
      </c>
      <c r="D253" s="86" t="s">
        <v>127</v>
      </c>
      <c r="E253" s="87">
        <v>0</v>
      </c>
      <c r="F253" s="104">
        <f t="shared" ref="F253:I254" si="26">F254</f>
        <v>0</v>
      </c>
      <c r="G253" s="104">
        <f t="shared" si="26"/>
        <v>0</v>
      </c>
      <c r="H253" s="104">
        <f t="shared" si="26"/>
        <v>0</v>
      </c>
      <c r="I253" s="104">
        <f t="shared" si="26"/>
        <v>0</v>
      </c>
    </row>
    <row r="254" spans="1:10" ht="25.5" hidden="1" customHeight="1" x14ac:dyDescent="0.2">
      <c r="A254" s="76">
        <v>0</v>
      </c>
      <c r="B254" s="43" t="s">
        <v>64</v>
      </c>
      <c r="C254" s="85">
        <v>702</v>
      </c>
      <c r="D254" s="86" t="s">
        <v>127</v>
      </c>
      <c r="E254" s="87">
        <v>600</v>
      </c>
      <c r="F254" s="104">
        <f t="shared" si="26"/>
        <v>0</v>
      </c>
      <c r="G254" s="104">
        <f t="shared" si="26"/>
        <v>0</v>
      </c>
      <c r="H254" s="104">
        <f t="shared" si="26"/>
        <v>0</v>
      </c>
      <c r="I254" s="104">
        <f t="shared" si="26"/>
        <v>0</v>
      </c>
    </row>
    <row r="255" spans="1:10" s="13" customFormat="1" ht="12.75" hidden="1" customHeight="1" x14ac:dyDescent="0.2">
      <c r="A255" s="76">
        <v>0</v>
      </c>
      <c r="B255" s="43" t="s">
        <v>65</v>
      </c>
      <c r="C255" s="85">
        <v>702</v>
      </c>
      <c r="D255" s="86" t="s">
        <v>127</v>
      </c>
      <c r="E255" s="87">
        <v>620</v>
      </c>
      <c r="F255" s="104"/>
      <c r="G255" s="104"/>
      <c r="H255" s="104"/>
      <c r="I255" s="104"/>
      <c r="J255"/>
    </row>
    <row r="256" spans="1:10" s="8" customFormat="1" ht="38.25" hidden="1" customHeight="1" x14ac:dyDescent="0.2">
      <c r="A256" s="76"/>
      <c r="B256" s="43" t="s">
        <v>138</v>
      </c>
      <c r="C256" s="85">
        <v>702</v>
      </c>
      <c r="D256" s="86" t="s">
        <v>137</v>
      </c>
      <c r="E256" s="87"/>
      <c r="F256" s="104">
        <f t="shared" ref="F256:I257" si="27">F257</f>
        <v>0</v>
      </c>
      <c r="G256" s="104">
        <f t="shared" si="27"/>
        <v>0</v>
      </c>
      <c r="H256" s="104">
        <f t="shared" si="27"/>
        <v>0</v>
      </c>
      <c r="I256" s="104">
        <f t="shared" si="27"/>
        <v>0</v>
      </c>
      <c r="J256" s="13"/>
    </row>
    <row r="257" spans="1:10" s="8" customFormat="1" ht="25.5" hidden="1" customHeight="1" x14ac:dyDescent="0.2">
      <c r="A257" s="76"/>
      <c r="B257" s="43" t="s">
        <v>64</v>
      </c>
      <c r="C257" s="85">
        <v>702</v>
      </c>
      <c r="D257" s="86" t="s">
        <v>137</v>
      </c>
      <c r="E257" s="87">
        <v>600</v>
      </c>
      <c r="F257" s="104">
        <f t="shared" si="27"/>
        <v>0</v>
      </c>
      <c r="G257" s="104">
        <f t="shared" si="27"/>
        <v>0</v>
      </c>
      <c r="H257" s="104">
        <f t="shared" si="27"/>
        <v>0</v>
      </c>
      <c r="I257" s="104">
        <f t="shared" si="27"/>
        <v>0</v>
      </c>
    </row>
    <row r="258" spans="1:10" s="8" customFormat="1" ht="12.75" hidden="1" customHeight="1" x14ac:dyDescent="0.2">
      <c r="A258" s="76"/>
      <c r="B258" s="43" t="s">
        <v>65</v>
      </c>
      <c r="C258" s="85">
        <v>702</v>
      </c>
      <c r="D258" s="86" t="s">
        <v>137</v>
      </c>
      <c r="E258" s="87">
        <v>620</v>
      </c>
      <c r="F258" s="104"/>
      <c r="G258" s="104"/>
      <c r="H258" s="104"/>
      <c r="I258" s="104"/>
    </row>
    <row r="259" spans="1:10" ht="51" hidden="1" customHeight="1" x14ac:dyDescent="0.2">
      <c r="A259" s="76">
        <v>0</v>
      </c>
      <c r="B259" s="43" t="s">
        <v>121</v>
      </c>
      <c r="C259" s="85">
        <v>702</v>
      </c>
      <c r="D259" s="86" t="s">
        <v>128</v>
      </c>
      <c r="E259" s="87">
        <v>0</v>
      </c>
      <c r="F259" s="104">
        <f>F260</f>
        <v>0</v>
      </c>
      <c r="G259" s="104">
        <f>G260</f>
        <v>0</v>
      </c>
      <c r="H259" s="104">
        <f>H260</f>
        <v>0</v>
      </c>
      <c r="I259" s="104">
        <f>I260</f>
        <v>0</v>
      </c>
      <c r="J259" s="8"/>
    </row>
    <row r="260" spans="1:10" ht="51" hidden="1" customHeight="1" x14ac:dyDescent="0.2">
      <c r="A260" s="76">
        <v>0</v>
      </c>
      <c r="B260" s="43" t="s">
        <v>74</v>
      </c>
      <c r="C260" s="85">
        <v>702</v>
      </c>
      <c r="D260" s="86">
        <v>600372000</v>
      </c>
      <c r="E260" s="87">
        <v>0</v>
      </c>
      <c r="F260" s="104">
        <f>F263</f>
        <v>0</v>
      </c>
      <c r="G260" s="104">
        <f>G263</f>
        <v>0</v>
      </c>
      <c r="H260" s="104">
        <f>H263</f>
        <v>0</v>
      </c>
      <c r="I260" s="104">
        <f>I263</f>
        <v>0</v>
      </c>
    </row>
    <row r="261" spans="1:10" ht="51" hidden="1" customHeight="1" x14ac:dyDescent="0.2">
      <c r="A261" s="76">
        <v>0</v>
      </c>
      <c r="B261" s="43" t="s">
        <v>74</v>
      </c>
      <c r="C261" s="85">
        <v>702</v>
      </c>
      <c r="D261" s="86" t="s">
        <v>35</v>
      </c>
      <c r="E261" s="87">
        <v>0</v>
      </c>
      <c r="F261" s="104">
        <v>0</v>
      </c>
      <c r="G261" s="104">
        <v>0</v>
      </c>
      <c r="H261" s="104">
        <v>0</v>
      </c>
      <c r="I261" s="104">
        <v>0</v>
      </c>
    </row>
    <row r="262" spans="1:10" ht="51" hidden="1" customHeight="1" x14ac:dyDescent="0.2">
      <c r="A262" s="76">
        <v>0</v>
      </c>
      <c r="B262" s="43" t="s">
        <v>74</v>
      </c>
      <c r="C262" s="85">
        <v>702</v>
      </c>
      <c r="D262" s="86" t="s">
        <v>35</v>
      </c>
      <c r="E262" s="87">
        <v>0</v>
      </c>
      <c r="F262" s="104">
        <v>0</v>
      </c>
      <c r="G262" s="104">
        <v>0</v>
      </c>
      <c r="H262" s="104">
        <v>0</v>
      </c>
      <c r="I262" s="104">
        <v>0</v>
      </c>
    </row>
    <row r="263" spans="1:10" ht="38.25" hidden="1" customHeight="1" x14ac:dyDescent="0.2">
      <c r="A263" s="76">
        <v>0</v>
      </c>
      <c r="B263" s="43" t="s">
        <v>100</v>
      </c>
      <c r="C263" s="85">
        <v>702</v>
      </c>
      <c r="D263" s="86" t="s">
        <v>129</v>
      </c>
      <c r="E263" s="87">
        <v>0</v>
      </c>
      <c r="F263" s="104">
        <f t="shared" ref="F263:I264" si="28">F264</f>
        <v>0</v>
      </c>
      <c r="G263" s="104">
        <f t="shared" si="28"/>
        <v>0</v>
      </c>
      <c r="H263" s="104">
        <f t="shared" si="28"/>
        <v>0</v>
      </c>
      <c r="I263" s="104">
        <f t="shared" si="28"/>
        <v>0</v>
      </c>
    </row>
    <row r="264" spans="1:10" ht="25.5" hidden="1" customHeight="1" x14ac:dyDescent="0.2">
      <c r="A264" s="76">
        <v>0</v>
      </c>
      <c r="B264" s="43" t="s">
        <v>64</v>
      </c>
      <c r="C264" s="85">
        <v>702</v>
      </c>
      <c r="D264" s="86" t="s">
        <v>129</v>
      </c>
      <c r="E264" s="87">
        <v>600</v>
      </c>
      <c r="F264" s="104">
        <f t="shared" si="28"/>
        <v>0</v>
      </c>
      <c r="G264" s="104">
        <f t="shared" si="28"/>
        <v>0</v>
      </c>
      <c r="H264" s="104">
        <f t="shared" si="28"/>
        <v>0</v>
      </c>
      <c r="I264" s="104">
        <f t="shared" si="28"/>
        <v>0</v>
      </c>
    </row>
    <row r="265" spans="1:10" ht="12.75" hidden="1" customHeight="1" x14ac:dyDescent="0.2">
      <c r="A265" s="76">
        <v>0</v>
      </c>
      <c r="B265" s="43" t="s">
        <v>65</v>
      </c>
      <c r="C265" s="85">
        <v>702</v>
      </c>
      <c r="D265" s="86" t="s">
        <v>129</v>
      </c>
      <c r="E265" s="87">
        <v>620</v>
      </c>
      <c r="F265" s="104"/>
      <c r="G265" s="104"/>
      <c r="H265" s="104"/>
      <c r="I265" s="104"/>
    </row>
    <row r="266" spans="1:10" ht="12.75" hidden="1" customHeight="1" x14ac:dyDescent="0.2">
      <c r="A266" s="76">
        <v>0</v>
      </c>
      <c r="B266" s="43" t="s">
        <v>73</v>
      </c>
      <c r="C266" s="85">
        <v>707</v>
      </c>
      <c r="D266" s="86">
        <v>0</v>
      </c>
      <c r="E266" s="87">
        <v>0</v>
      </c>
      <c r="F266" s="104">
        <v>0</v>
      </c>
      <c r="G266" s="104">
        <v>0</v>
      </c>
      <c r="H266" s="104">
        <v>0</v>
      </c>
      <c r="I266" s="104">
        <v>0</v>
      </c>
    </row>
    <row r="267" spans="1:10" ht="12.75" hidden="1" customHeight="1" x14ac:dyDescent="0.2">
      <c r="A267" s="76">
        <v>0</v>
      </c>
      <c r="B267" s="43" t="s">
        <v>60</v>
      </c>
      <c r="C267" s="85">
        <v>707</v>
      </c>
      <c r="D267" s="86" t="s">
        <v>14</v>
      </c>
      <c r="E267" s="87">
        <v>0</v>
      </c>
      <c r="F267" s="104">
        <v>0</v>
      </c>
      <c r="G267" s="104">
        <v>0</v>
      </c>
      <c r="H267" s="104">
        <v>0</v>
      </c>
      <c r="I267" s="104">
        <v>0</v>
      </c>
    </row>
    <row r="268" spans="1:10" ht="12.75" hidden="1" customHeight="1" x14ac:dyDescent="0.2">
      <c r="A268" s="76">
        <v>0</v>
      </c>
      <c r="B268" s="43" t="s">
        <v>60</v>
      </c>
      <c r="C268" s="85">
        <v>707</v>
      </c>
      <c r="D268" s="86" t="s">
        <v>14</v>
      </c>
      <c r="E268" s="87">
        <v>0</v>
      </c>
      <c r="F268" s="104">
        <v>0</v>
      </c>
      <c r="G268" s="104">
        <v>0</v>
      </c>
      <c r="H268" s="104">
        <v>0</v>
      </c>
      <c r="I268" s="104">
        <v>0</v>
      </c>
    </row>
    <row r="269" spans="1:10" ht="12.75" hidden="1" customHeight="1" x14ac:dyDescent="0.2">
      <c r="A269" s="76">
        <v>0</v>
      </c>
      <c r="B269" s="43" t="s">
        <v>60</v>
      </c>
      <c r="C269" s="85">
        <v>707</v>
      </c>
      <c r="D269" s="86" t="s">
        <v>14</v>
      </c>
      <c r="E269" s="87">
        <v>0</v>
      </c>
      <c r="F269" s="104">
        <v>0</v>
      </c>
      <c r="G269" s="104">
        <v>0</v>
      </c>
      <c r="H269" s="104">
        <v>0</v>
      </c>
      <c r="I269" s="104">
        <v>0</v>
      </c>
    </row>
    <row r="270" spans="1:10" ht="25.5" hidden="1" customHeight="1" x14ac:dyDescent="0.2">
      <c r="A270" s="76">
        <v>0</v>
      </c>
      <c r="B270" s="43" t="s">
        <v>52</v>
      </c>
      <c r="C270" s="85">
        <v>707</v>
      </c>
      <c r="D270" s="86" t="s">
        <v>15</v>
      </c>
      <c r="E270" s="87">
        <v>0</v>
      </c>
      <c r="F270" s="104">
        <v>0</v>
      </c>
      <c r="G270" s="104">
        <v>0</v>
      </c>
      <c r="H270" s="104">
        <v>0</v>
      </c>
      <c r="I270" s="104">
        <v>0</v>
      </c>
    </row>
    <row r="271" spans="1:10" ht="51" hidden="1" customHeight="1" x14ac:dyDescent="0.2">
      <c r="A271" s="76">
        <v>0</v>
      </c>
      <c r="B271" s="43" t="s">
        <v>101</v>
      </c>
      <c r="C271" s="85">
        <v>707</v>
      </c>
      <c r="D271" s="86" t="s">
        <v>36</v>
      </c>
      <c r="E271" s="87">
        <v>0</v>
      </c>
      <c r="F271" s="104">
        <v>0</v>
      </c>
      <c r="G271" s="104">
        <v>0</v>
      </c>
      <c r="H271" s="104">
        <v>0</v>
      </c>
      <c r="I271" s="104">
        <v>0</v>
      </c>
    </row>
    <row r="272" spans="1:10" ht="51" hidden="1" customHeight="1" x14ac:dyDescent="0.2">
      <c r="A272" s="76">
        <v>0</v>
      </c>
      <c r="B272" s="43" t="s">
        <v>101</v>
      </c>
      <c r="C272" s="85">
        <v>707</v>
      </c>
      <c r="D272" s="86" t="s">
        <v>36</v>
      </c>
      <c r="E272" s="87">
        <v>0</v>
      </c>
      <c r="F272" s="104">
        <v>0</v>
      </c>
      <c r="G272" s="104">
        <v>0</v>
      </c>
      <c r="H272" s="104">
        <v>0</v>
      </c>
      <c r="I272" s="104">
        <v>0</v>
      </c>
    </row>
    <row r="273" spans="1:9" ht="38.25" hidden="1" customHeight="1" x14ac:dyDescent="0.2">
      <c r="A273" s="76">
        <v>0</v>
      </c>
      <c r="B273" s="43" t="s">
        <v>102</v>
      </c>
      <c r="C273" s="85">
        <v>707</v>
      </c>
      <c r="D273" s="86" t="s">
        <v>37</v>
      </c>
      <c r="E273" s="87">
        <v>0</v>
      </c>
      <c r="F273" s="104">
        <v>0</v>
      </c>
      <c r="G273" s="104">
        <v>0</v>
      </c>
      <c r="H273" s="104">
        <v>0</v>
      </c>
      <c r="I273" s="104">
        <v>0</v>
      </c>
    </row>
    <row r="274" spans="1:9" ht="38.25" hidden="1" customHeight="1" x14ac:dyDescent="0.2">
      <c r="A274" s="76">
        <v>0</v>
      </c>
      <c r="B274" s="43" t="s">
        <v>102</v>
      </c>
      <c r="C274" s="85">
        <v>707</v>
      </c>
      <c r="D274" s="86" t="s">
        <v>37</v>
      </c>
      <c r="E274" s="87">
        <v>0</v>
      </c>
      <c r="F274" s="104">
        <v>0</v>
      </c>
      <c r="G274" s="104">
        <v>0</v>
      </c>
      <c r="H274" s="104">
        <v>0</v>
      </c>
      <c r="I274" s="104">
        <v>0</v>
      </c>
    </row>
    <row r="275" spans="1:9" ht="25.5" hidden="1" customHeight="1" x14ac:dyDescent="0.2">
      <c r="A275" s="76">
        <v>0</v>
      </c>
      <c r="B275" s="43" t="s">
        <v>64</v>
      </c>
      <c r="C275" s="85">
        <v>707</v>
      </c>
      <c r="D275" s="86" t="s">
        <v>37</v>
      </c>
      <c r="E275" s="87">
        <v>600</v>
      </c>
      <c r="F275" s="104">
        <v>0</v>
      </c>
      <c r="G275" s="104">
        <v>0</v>
      </c>
      <c r="H275" s="104">
        <v>0</v>
      </c>
      <c r="I275" s="104">
        <v>0</v>
      </c>
    </row>
    <row r="276" spans="1:9" ht="38.25" x14ac:dyDescent="0.2">
      <c r="A276" s="76"/>
      <c r="B276" s="43" t="s">
        <v>198</v>
      </c>
      <c r="C276" s="85">
        <v>702</v>
      </c>
      <c r="D276" s="86">
        <v>4100000000</v>
      </c>
      <c r="E276" s="87"/>
      <c r="F276" s="104">
        <f>F277</f>
        <v>181.74799999999999</v>
      </c>
      <c r="G276" s="104"/>
      <c r="H276" s="104">
        <f>H277</f>
        <v>42.625</v>
      </c>
      <c r="I276" s="104"/>
    </row>
    <row r="277" spans="1:9" ht="25.5" x14ac:dyDescent="0.2">
      <c r="A277" s="76"/>
      <c r="B277" s="43" t="s">
        <v>64</v>
      </c>
      <c r="C277" s="85">
        <v>702</v>
      </c>
      <c r="D277" s="86">
        <v>4100000000</v>
      </c>
      <c r="E277" s="87">
        <v>600</v>
      </c>
      <c r="F277" s="104">
        <f>F278</f>
        <v>181.74799999999999</v>
      </c>
      <c r="G277" s="104"/>
      <c r="H277" s="104">
        <f>H278</f>
        <v>42.625</v>
      </c>
      <c r="I277" s="104"/>
    </row>
    <row r="278" spans="1:9" x14ac:dyDescent="0.2">
      <c r="A278" s="76"/>
      <c r="B278" s="43" t="s">
        <v>65</v>
      </c>
      <c r="C278" s="85">
        <v>702</v>
      </c>
      <c r="D278" s="86">
        <v>4100000000</v>
      </c>
      <c r="E278" s="87">
        <v>620</v>
      </c>
      <c r="F278" s="104">
        <v>181.74799999999999</v>
      </c>
      <c r="G278" s="104"/>
      <c r="H278" s="104">
        <v>42.625</v>
      </c>
      <c r="I278" s="104"/>
    </row>
    <row r="279" spans="1:9" x14ac:dyDescent="0.2">
      <c r="A279" s="114"/>
      <c r="B279" s="82" t="s">
        <v>113</v>
      </c>
      <c r="C279" s="83">
        <v>707</v>
      </c>
      <c r="D279" s="84"/>
      <c r="E279" s="115"/>
      <c r="F279" s="31">
        <f t="shared" ref="F279:I281" si="29">F280</f>
        <v>1702.643</v>
      </c>
      <c r="G279" s="31">
        <f t="shared" si="29"/>
        <v>1702.643</v>
      </c>
      <c r="H279" s="31">
        <f t="shared" si="29"/>
        <v>1702.643</v>
      </c>
      <c r="I279" s="31">
        <f t="shared" si="29"/>
        <v>1702.643</v>
      </c>
    </row>
    <row r="280" spans="1:9" ht="51" x14ac:dyDescent="0.2">
      <c r="A280" s="76"/>
      <c r="B280" s="43" t="s">
        <v>184</v>
      </c>
      <c r="C280" s="85">
        <v>707</v>
      </c>
      <c r="D280" s="86">
        <v>600000000</v>
      </c>
      <c r="E280" s="87"/>
      <c r="F280" s="104">
        <f>F281</f>
        <v>1702.643</v>
      </c>
      <c r="G280" s="104">
        <f>G281</f>
        <v>1702.643</v>
      </c>
      <c r="H280" s="104">
        <f>H281</f>
        <v>1702.643</v>
      </c>
      <c r="I280" s="104">
        <f>I281</f>
        <v>1702.643</v>
      </c>
    </row>
    <row r="281" spans="1:9" ht="25.5" x14ac:dyDescent="0.2">
      <c r="A281" s="76"/>
      <c r="B281" s="43" t="s">
        <v>64</v>
      </c>
      <c r="C281" s="85">
        <v>707</v>
      </c>
      <c r="D281" s="86">
        <v>600000000</v>
      </c>
      <c r="E281" s="87">
        <v>600</v>
      </c>
      <c r="F281" s="104">
        <f t="shared" si="29"/>
        <v>1702.643</v>
      </c>
      <c r="G281" s="104">
        <f t="shared" si="29"/>
        <v>1702.643</v>
      </c>
      <c r="H281" s="104">
        <f t="shared" si="29"/>
        <v>1702.643</v>
      </c>
      <c r="I281" s="104">
        <f t="shared" si="29"/>
        <v>1702.643</v>
      </c>
    </row>
    <row r="282" spans="1:9" x14ac:dyDescent="0.2">
      <c r="A282" s="76"/>
      <c r="B282" s="43" t="s">
        <v>65</v>
      </c>
      <c r="C282" s="85">
        <v>707</v>
      </c>
      <c r="D282" s="86">
        <v>600000000</v>
      </c>
      <c r="E282" s="87">
        <v>620</v>
      </c>
      <c r="F282" s="104">
        <v>1702.643</v>
      </c>
      <c r="G282" s="104">
        <v>1702.643</v>
      </c>
      <c r="H282" s="104">
        <v>1702.643</v>
      </c>
      <c r="I282" s="104">
        <v>1702.643</v>
      </c>
    </row>
    <row r="283" spans="1:9" x14ac:dyDescent="0.2">
      <c r="A283" s="114"/>
      <c r="B283" s="82" t="s">
        <v>170</v>
      </c>
      <c r="C283" s="83">
        <v>709</v>
      </c>
      <c r="D283" s="84"/>
      <c r="E283" s="115"/>
      <c r="F283" s="31">
        <f>F284</f>
        <v>9022.9330000000009</v>
      </c>
      <c r="G283" s="31">
        <f>G284</f>
        <v>7407</v>
      </c>
      <c r="H283" s="31">
        <f>H284</f>
        <v>342.15499999999997</v>
      </c>
      <c r="I283" s="31">
        <f>I284</f>
        <v>245.738</v>
      </c>
    </row>
    <row r="284" spans="1:9" ht="51" x14ac:dyDescent="0.2">
      <c r="A284" s="76"/>
      <c r="B284" s="43" t="s">
        <v>184</v>
      </c>
      <c r="C284" s="85">
        <v>709</v>
      </c>
      <c r="D284" s="86" t="s">
        <v>32</v>
      </c>
      <c r="E284" s="87"/>
      <c r="F284" s="104">
        <f t="shared" ref="F284:I285" si="30">F285</f>
        <v>9022.9330000000009</v>
      </c>
      <c r="G284" s="104">
        <f t="shared" si="30"/>
        <v>7407</v>
      </c>
      <c r="H284" s="104">
        <f t="shared" si="30"/>
        <v>342.15499999999997</v>
      </c>
      <c r="I284" s="104">
        <f t="shared" si="30"/>
        <v>245.738</v>
      </c>
    </row>
    <row r="285" spans="1:9" ht="25.5" x14ac:dyDescent="0.2">
      <c r="A285" s="76"/>
      <c r="B285" s="43" t="s">
        <v>64</v>
      </c>
      <c r="C285" s="85">
        <v>709</v>
      </c>
      <c r="D285" s="86" t="s">
        <v>32</v>
      </c>
      <c r="E285" s="87">
        <v>600</v>
      </c>
      <c r="F285" s="104">
        <f t="shared" si="30"/>
        <v>9022.9330000000009</v>
      </c>
      <c r="G285" s="104">
        <f t="shared" si="30"/>
        <v>7407</v>
      </c>
      <c r="H285" s="104">
        <f t="shared" si="30"/>
        <v>342.15499999999997</v>
      </c>
      <c r="I285" s="104">
        <f t="shared" si="30"/>
        <v>245.738</v>
      </c>
    </row>
    <row r="286" spans="1:9" x14ac:dyDescent="0.2">
      <c r="A286" s="76">
        <v>0</v>
      </c>
      <c r="B286" s="43" t="s">
        <v>65</v>
      </c>
      <c r="C286" s="85">
        <v>709</v>
      </c>
      <c r="D286" s="86" t="s">
        <v>32</v>
      </c>
      <c r="E286" s="87">
        <v>620</v>
      </c>
      <c r="F286" s="104">
        <v>9022.9330000000009</v>
      </c>
      <c r="G286" s="104">
        <v>7407</v>
      </c>
      <c r="H286" s="104">
        <v>342.15499999999997</v>
      </c>
      <c r="I286" s="104">
        <v>245.738</v>
      </c>
    </row>
    <row r="287" spans="1:9" x14ac:dyDescent="0.2">
      <c r="A287" s="76">
        <v>0</v>
      </c>
      <c r="B287" s="82" t="s">
        <v>103</v>
      </c>
      <c r="C287" s="83">
        <v>1001</v>
      </c>
      <c r="D287" s="84"/>
      <c r="E287" s="115">
        <v>0</v>
      </c>
      <c r="F287" s="31">
        <f>F288</f>
        <v>1759.885</v>
      </c>
      <c r="G287" s="31">
        <v>0</v>
      </c>
      <c r="H287" s="31">
        <f>H288</f>
        <v>1021.923</v>
      </c>
      <c r="I287" s="31">
        <v>0</v>
      </c>
    </row>
    <row r="288" spans="1:9" ht="51" x14ac:dyDescent="0.2">
      <c r="A288" s="76">
        <v>0</v>
      </c>
      <c r="B288" s="43" t="s">
        <v>195</v>
      </c>
      <c r="C288" s="85">
        <v>1001</v>
      </c>
      <c r="D288" s="86">
        <v>1800000000</v>
      </c>
      <c r="E288" s="87">
        <v>0</v>
      </c>
      <c r="F288" s="104">
        <f>F289</f>
        <v>1759.885</v>
      </c>
      <c r="G288" s="104">
        <v>0</v>
      </c>
      <c r="H288" s="104">
        <f>H289</f>
        <v>1021.923</v>
      </c>
      <c r="I288" s="104">
        <v>0</v>
      </c>
    </row>
    <row r="289" spans="1:10" x14ac:dyDescent="0.2">
      <c r="A289" s="76">
        <v>0</v>
      </c>
      <c r="B289" s="43" t="s">
        <v>81</v>
      </c>
      <c r="C289" s="85">
        <v>1001</v>
      </c>
      <c r="D289" s="86">
        <v>1800000000</v>
      </c>
      <c r="E289" s="87">
        <v>300</v>
      </c>
      <c r="F289" s="104">
        <f>F290</f>
        <v>1759.885</v>
      </c>
      <c r="G289" s="104">
        <v>0</v>
      </c>
      <c r="H289" s="104">
        <f>H290</f>
        <v>1021.923</v>
      </c>
      <c r="I289" s="104">
        <v>0</v>
      </c>
    </row>
    <row r="290" spans="1:10" x14ac:dyDescent="0.2">
      <c r="A290" s="76">
        <v>0</v>
      </c>
      <c r="B290" s="43" t="s">
        <v>104</v>
      </c>
      <c r="C290" s="85">
        <v>1001</v>
      </c>
      <c r="D290" s="86">
        <v>1800000000</v>
      </c>
      <c r="E290" s="87">
        <v>310</v>
      </c>
      <c r="F290" s="104">
        <v>1759.885</v>
      </c>
      <c r="G290" s="104">
        <v>0</v>
      </c>
      <c r="H290" s="104">
        <v>1021.923</v>
      </c>
      <c r="I290" s="104">
        <v>0</v>
      </c>
    </row>
    <row r="291" spans="1:10" x14ac:dyDescent="0.2">
      <c r="A291" s="76">
        <v>0</v>
      </c>
      <c r="B291" s="82" t="s">
        <v>83</v>
      </c>
      <c r="C291" s="83">
        <v>1004</v>
      </c>
      <c r="D291" s="84">
        <v>0</v>
      </c>
      <c r="E291" s="115">
        <v>0</v>
      </c>
      <c r="F291" s="31">
        <f t="shared" ref="F291:I293" si="31">F292</f>
        <v>7741.46</v>
      </c>
      <c r="G291" s="31">
        <f t="shared" si="31"/>
        <v>7741.46</v>
      </c>
      <c r="H291" s="31">
        <f t="shared" si="31"/>
        <v>3415.723</v>
      </c>
      <c r="I291" s="31">
        <f t="shared" si="31"/>
        <v>3415.723</v>
      </c>
    </row>
    <row r="292" spans="1:10" ht="25.5" x14ac:dyDescent="0.2">
      <c r="A292" s="76">
        <v>0</v>
      </c>
      <c r="B292" s="43" t="s">
        <v>181</v>
      </c>
      <c r="C292" s="85">
        <v>1004</v>
      </c>
      <c r="D292" s="86" t="s">
        <v>29</v>
      </c>
      <c r="E292" s="87">
        <v>0</v>
      </c>
      <c r="F292" s="104">
        <f t="shared" si="31"/>
        <v>7741.46</v>
      </c>
      <c r="G292" s="104">
        <f t="shared" si="31"/>
        <v>7741.46</v>
      </c>
      <c r="H292" s="104">
        <f t="shared" si="31"/>
        <v>3415.723</v>
      </c>
      <c r="I292" s="104">
        <f t="shared" si="31"/>
        <v>3415.723</v>
      </c>
    </row>
    <row r="293" spans="1:10" ht="25.5" x14ac:dyDescent="0.2">
      <c r="A293" s="76">
        <v>0</v>
      </c>
      <c r="B293" s="43" t="s">
        <v>45</v>
      </c>
      <c r="C293" s="85">
        <v>1004</v>
      </c>
      <c r="D293" s="86" t="s">
        <v>29</v>
      </c>
      <c r="E293" s="87">
        <v>200</v>
      </c>
      <c r="F293" s="104">
        <f t="shared" si="31"/>
        <v>7741.46</v>
      </c>
      <c r="G293" s="104">
        <f t="shared" si="31"/>
        <v>7741.46</v>
      </c>
      <c r="H293" s="104">
        <f t="shared" si="31"/>
        <v>3415.723</v>
      </c>
      <c r="I293" s="104">
        <f t="shared" si="31"/>
        <v>3415.723</v>
      </c>
    </row>
    <row r="294" spans="1:10" s="13" customFormat="1" ht="25.5" x14ac:dyDescent="0.2">
      <c r="A294" s="76">
        <v>0</v>
      </c>
      <c r="B294" s="43" t="s">
        <v>46</v>
      </c>
      <c r="C294" s="85">
        <v>1004</v>
      </c>
      <c r="D294" s="86" t="s">
        <v>29</v>
      </c>
      <c r="E294" s="87">
        <v>240</v>
      </c>
      <c r="F294" s="104">
        <v>7741.46</v>
      </c>
      <c r="G294" s="104">
        <v>7741.46</v>
      </c>
      <c r="H294" s="104">
        <v>3415.723</v>
      </c>
      <c r="I294" s="104">
        <v>3415.723</v>
      </c>
      <c r="J294"/>
    </row>
    <row r="295" spans="1:10" x14ac:dyDescent="0.2">
      <c r="A295" s="76">
        <v>0</v>
      </c>
      <c r="B295" s="82" t="s">
        <v>106</v>
      </c>
      <c r="C295" s="83">
        <v>1202</v>
      </c>
      <c r="D295" s="84">
        <v>0</v>
      </c>
      <c r="E295" s="115">
        <v>0</v>
      </c>
      <c r="F295" s="31">
        <f>F296</f>
        <v>2777.759</v>
      </c>
      <c r="G295" s="31">
        <f>G296</f>
        <v>0</v>
      </c>
      <c r="H295" s="31">
        <f>H296</f>
        <v>1188.5920000000001</v>
      </c>
      <c r="I295" s="31">
        <f>I296</f>
        <v>0</v>
      </c>
      <c r="J295" s="13"/>
    </row>
    <row r="296" spans="1:10" ht="25.5" x14ac:dyDescent="0.2">
      <c r="A296" s="76">
        <v>0</v>
      </c>
      <c r="B296" s="43" t="s">
        <v>185</v>
      </c>
      <c r="C296" s="85">
        <v>1202</v>
      </c>
      <c r="D296" s="86" t="s">
        <v>38</v>
      </c>
      <c r="E296" s="87">
        <v>0</v>
      </c>
      <c r="F296" s="104">
        <f>F297</f>
        <v>2777.759</v>
      </c>
      <c r="G296" s="104">
        <v>0</v>
      </c>
      <c r="H296" s="104">
        <f>H297</f>
        <v>1188.5920000000001</v>
      </c>
      <c r="I296" s="104">
        <v>0</v>
      </c>
    </row>
    <row r="297" spans="1:10" ht="25.5" x14ac:dyDescent="0.2">
      <c r="A297" s="76">
        <v>0</v>
      </c>
      <c r="B297" s="43" t="s">
        <v>64</v>
      </c>
      <c r="C297" s="85">
        <v>1202</v>
      </c>
      <c r="D297" s="86" t="s">
        <v>38</v>
      </c>
      <c r="E297" s="87">
        <v>600</v>
      </c>
      <c r="F297" s="104">
        <f>F298</f>
        <v>2777.759</v>
      </c>
      <c r="G297" s="104">
        <v>0</v>
      </c>
      <c r="H297" s="104">
        <f>H298</f>
        <v>1188.5920000000001</v>
      </c>
      <c r="I297" s="104">
        <v>0</v>
      </c>
    </row>
    <row r="298" spans="1:10" x14ac:dyDescent="0.2">
      <c r="A298" s="76">
        <v>0</v>
      </c>
      <c r="B298" s="43" t="s">
        <v>65</v>
      </c>
      <c r="C298" s="85">
        <v>1202</v>
      </c>
      <c r="D298" s="86" t="s">
        <v>38</v>
      </c>
      <c r="E298" s="87">
        <v>620</v>
      </c>
      <c r="F298" s="104">
        <v>2777.759</v>
      </c>
      <c r="G298" s="104">
        <v>0</v>
      </c>
      <c r="H298" s="104">
        <v>1188.5920000000001</v>
      </c>
      <c r="I298" s="104">
        <v>0</v>
      </c>
    </row>
    <row r="299" spans="1:10" ht="25.5" x14ac:dyDescent="0.2">
      <c r="A299" s="79">
        <v>978</v>
      </c>
      <c r="B299" s="94" t="s">
        <v>171</v>
      </c>
      <c r="C299" s="95"/>
      <c r="D299" s="115"/>
      <c r="E299" s="115"/>
      <c r="F299" s="31">
        <f t="shared" ref="F299:I300" si="32">F300</f>
        <v>1550.6130000000001</v>
      </c>
      <c r="G299" s="31">
        <f t="shared" si="32"/>
        <v>0</v>
      </c>
      <c r="H299" s="31">
        <f t="shared" si="32"/>
        <v>747.73099999999999</v>
      </c>
      <c r="I299" s="31">
        <f t="shared" si="32"/>
        <v>0</v>
      </c>
    </row>
    <row r="300" spans="1:10" ht="25.5" x14ac:dyDescent="0.2">
      <c r="A300" s="79"/>
      <c r="B300" s="82" t="s">
        <v>49</v>
      </c>
      <c r="C300" s="95">
        <v>106</v>
      </c>
      <c r="D300" s="115"/>
      <c r="E300" s="115"/>
      <c r="F300" s="109">
        <f t="shared" si="32"/>
        <v>1550.6130000000001</v>
      </c>
      <c r="G300" s="109">
        <f t="shared" si="32"/>
        <v>0</v>
      </c>
      <c r="H300" s="109">
        <f t="shared" si="32"/>
        <v>747.73099999999999</v>
      </c>
      <c r="I300" s="109">
        <f t="shared" si="32"/>
        <v>0</v>
      </c>
    </row>
    <row r="301" spans="1:10" ht="38.25" x14ac:dyDescent="0.2">
      <c r="A301" s="79"/>
      <c r="B301" s="43" t="s">
        <v>186</v>
      </c>
      <c r="C301" s="96">
        <v>106</v>
      </c>
      <c r="D301" s="87">
        <v>4900000000</v>
      </c>
      <c r="E301" s="87"/>
      <c r="F301" s="110">
        <f>F302+F304+F306</f>
        <v>1550.6130000000001</v>
      </c>
      <c r="G301" s="111">
        <f>G302+G304</f>
        <v>0</v>
      </c>
      <c r="H301" s="110">
        <f>H302+H304+H306</f>
        <v>747.73099999999999</v>
      </c>
      <c r="I301" s="111">
        <f>I302+I304</f>
        <v>0</v>
      </c>
    </row>
    <row r="302" spans="1:10" ht="51" x14ac:dyDescent="0.2">
      <c r="A302" s="79"/>
      <c r="B302" s="43" t="s">
        <v>43</v>
      </c>
      <c r="C302" s="96">
        <v>106</v>
      </c>
      <c r="D302" s="87">
        <v>4900000000</v>
      </c>
      <c r="E302" s="87">
        <v>100</v>
      </c>
      <c r="F302" s="104">
        <f>F303</f>
        <v>1535.6130000000001</v>
      </c>
      <c r="G302" s="111"/>
      <c r="H302" s="104">
        <f>H303</f>
        <v>739.23099999999999</v>
      </c>
      <c r="I302" s="111"/>
    </row>
    <row r="303" spans="1:10" ht="25.5" x14ac:dyDescent="0.2">
      <c r="A303" s="79"/>
      <c r="B303" s="43" t="s">
        <v>44</v>
      </c>
      <c r="C303" s="96">
        <v>106</v>
      </c>
      <c r="D303" s="87">
        <v>4900000000</v>
      </c>
      <c r="E303" s="87">
        <v>120</v>
      </c>
      <c r="F303" s="104">
        <v>1535.6130000000001</v>
      </c>
      <c r="G303" s="106"/>
      <c r="H303" s="104">
        <v>739.23099999999999</v>
      </c>
      <c r="I303" s="106"/>
    </row>
    <row r="304" spans="1:10" ht="25.5" x14ac:dyDescent="0.2">
      <c r="A304" s="79"/>
      <c r="B304" s="43" t="s">
        <v>45</v>
      </c>
      <c r="C304" s="96">
        <v>106</v>
      </c>
      <c r="D304" s="87">
        <v>4900000000</v>
      </c>
      <c r="E304" s="87">
        <v>200</v>
      </c>
      <c r="F304" s="104">
        <f>F305</f>
        <v>15</v>
      </c>
      <c r="G304" s="106"/>
      <c r="H304" s="104">
        <f>H305</f>
        <v>8.5</v>
      </c>
      <c r="I304" s="106"/>
    </row>
    <row r="305" spans="1:9" ht="25.5" x14ac:dyDescent="0.2">
      <c r="A305" s="79"/>
      <c r="B305" s="43" t="s">
        <v>46</v>
      </c>
      <c r="C305" s="96">
        <v>106</v>
      </c>
      <c r="D305" s="87">
        <v>4900000000</v>
      </c>
      <c r="E305" s="87">
        <v>240</v>
      </c>
      <c r="F305" s="104">
        <v>15</v>
      </c>
      <c r="G305" s="106"/>
      <c r="H305" s="104">
        <v>8.5</v>
      </c>
      <c r="I305" s="106"/>
    </row>
    <row r="306" spans="1:9" ht="12.75" hidden="1" customHeight="1" x14ac:dyDescent="0.2">
      <c r="A306" s="97"/>
      <c r="B306" s="43" t="s">
        <v>47</v>
      </c>
      <c r="C306" s="96">
        <v>106</v>
      </c>
      <c r="D306" s="87">
        <v>4900000000</v>
      </c>
      <c r="E306" s="98">
        <v>800</v>
      </c>
      <c r="F306" s="104">
        <f>F307</f>
        <v>0</v>
      </c>
      <c r="G306" s="106"/>
      <c r="H306" s="104">
        <f>H307</f>
        <v>0</v>
      </c>
      <c r="I306" s="106"/>
    </row>
    <row r="307" spans="1:9" ht="12.75" hidden="1" customHeight="1" x14ac:dyDescent="0.2">
      <c r="A307" s="97"/>
      <c r="B307" s="43" t="s">
        <v>48</v>
      </c>
      <c r="C307" s="96">
        <v>106</v>
      </c>
      <c r="D307" s="87">
        <v>4900000000</v>
      </c>
      <c r="E307" s="98">
        <v>850</v>
      </c>
      <c r="F307" s="104"/>
      <c r="G307" s="106"/>
      <c r="H307" s="104"/>
      <c r="I307" s="106"/>
    </row>
    <row r="308" spans="1:9" ht="12.75" customHeight="1" x14ac:dyDescent="0.2">
      <c r="A308" s="146" t="s">
        <v>6</v>
      </c>
      <c r="B308" s="147"/>
      <c r="C308" s="147"/>
      <c r="D308" s="147"/>
      <c r="E308" s="148"/>
      <c r="F308" s="109">
        <f>F12+F58+F135+F299</f>
        <v>323310.908</v>
      </c>
      <c r="G308" s="109">
        <f>G12+G58+G135+G300</f>
        <v>54864.663999999997</v>
      </c>
      <c r="H308" s="109">
        <f>H12+H58+H135+H299</f>
        <v>148125.723</v>
      </c>
      <c r="I308" s="109">
        <f>I12+I58+I135+I300</f>
        <v>28805.432000000001</v>
      </c>
    </row>
    <row r="309" spans="1:9" hidden="1" x14ac:dyDescent="0.2">
      <c r="A309" s="76">
        <v>0</v>
      </c>
      <c r="B309" s="43" t="s">
        <v>107</v>
      </c>
      <c r="C309" s="85">
        <v>0</v>
      </c>
      <c r="D309" s="86">
        <v>0</v>
      </c>
      <c r="E309" s="87">
        <v>0</v>
      </c>
      <c r="F309" s="104">
        <v>0</v>
      </c>
      <c r="G309" s="104">
        <v>0</v>
      </c>
    </row>
    <row r="310" spans="1:9" hidden="1" x14ac:dyDescent="0.2">
      <c r="A310" s="76">
        <v>0</v>
      </c>
      <c r="B310" s="43" t="s">
        <v>107</v>
      </c>
      <c r="C310" s="85">
        <v>0</v>
      </c>
      <c r="D310" s="86">
        <v>0</v>
      </c>
      <c r="E310" s="87">
        <v>0</v>
      </c>
      <c r="F310" s="104">
        <v>0</v>
      </c>
      <c r="G310" s="104">
        <v>0</v>
      </c>
    </row>
    <row r="311" spans="1:9" hidden="1" x14ac:dyDescent="0.2">
      <c r="A311" s="76">
        <v>0</v>
      </c>
      <c r="B311" s="43" t="s">
        <v>107</v>
      </c>
      <c r="C311" s="85">
        <v>0</v>
      </c>
      <c r="D311" s="86">
        <v>0</v>
      </c>
      <c r="E311" s="87">
        <v>0</v>
      </c>
      <c r="F311" s="104">
        <v>0</v>
      </c>
      <c r="G311" s="104">
        <v>0</v>
      </c>
    </row>
    <row r="312" spans="1:9" hidden="1" x14ac:dyDescent="0.2">
      <c r="A312" s="76">
        <v>0</v>
      </c>
      <c r="B312" s="43" t="s">
        <v>107</v>
      </c>
      <c r="C312" s="85">
        <v>0</v>
      </c>
      <c r="D312" s="86">
        <v>0</v>
      </c>
      <c r="E312" s="87">
        <v>0</v>
      </c>
      <c r="F312" s="104">
        <v>0</v>
      </c>
      <c r="G312" s="104">
        <v>0</v>
      </c>
    </row>
    <row r="313" spans="1:9" hidden="1" x14ac:dyDescent="0.2">
      <c r="A313" s="76">
        <v>0</v>
      </c>
      <c r="B313" s="43" t="s">
        <v>107</v>
      </c>
      <c r="C313" s="85">
        <v>0</v>
      </c>
      <c r="D313" s="86">
        <v>0</v>
      </c>
      <c r="E313" s="87">
        <v>0</v>
      </c>
      <c r="F313" s="104">
        <v>0</v>
      </c>
      <c r="G313" s="104">
        <v>0</v>
      </c>
    </row>
    <row r="314" spans="1:9" hidden="1" x14ac:dyDescent="0.2">
      <c r="A314" s="76">
        <v>0</v>
      </c>
      <c r="B314" s="43" t="s">
        <v>107</v>
      </c>
      <c r="C314" s="85">
        <v>0</v>
      </c>
      <c r="D314" s="86">
        <v>0</v>
      </c>
      <c r="E314" s="87">
        <v>0</v>
      </c>
      <c r="F314" s="104">
        <v>0</v>
      </c>
      <c r="G314" s="104">
        <v>0</v>
      </c>
    </row>
    <row r="315" spans="1:9" hidden="1" x14ac:dyDescent="0.2">
      <c r="A315" s="76">
        <v>0</v>
      </c>
      <c r="B315" s="43" t="s">
        <v>107</v>
      </c>
      <c r="C315" s="85">
        <v>0</v>
      </c>
      <c r="D315" s="86">
        <v>0</v>
      </c>
      <c r="E315" s="87">
        <v>0</v>
      </c>
      <c r="F315" s="104">
        <v>0</v>
      </c>
      <c r="G315" s="104">
        <v>0</v>
      </c>
    </row>
    <row r="316" spans="1:9" hidden="1" x14ac:dyDescent="0.2">
      <c r="A316" s="76">
        <v>0</v>
      </c>
      <c r="B316" s="43" t="s">
        <v>107</v>
      </c>
      <c r="C316" s="85">
        <v>0</v>
      </c>
      <c r="D316" s="86">
        <v>0</v>
      </c>
      <c r="E316" s="87">
        <v>0</v>
      </c>
      <c r="F316" s="104">
        <v>0</v>
      </c>
      <c r="G316" s="104">
        <v>0</v>
      </c>
    </row>
    <row r="317" spans="1:9" hidden="1" x14ac:dyDescent="0.2">
      <c r="A317" s="76">
        <v>0</v>
      </c>
      <c r="B317" s="43" t="s">
        <v>107</v>
      </c>
      <c r="C317" s="85">
        <v>0</v>
      </c>
      <c r="D317" s="86">
        <v>0</v>
      </c>
      <c r="E317" s="87">
        <v>0</v>
      </c>
      <c r="F317" s="104">
        <v>0</v>
      </c>
      <c r="G317" s="104">
        <v>0</v>
      </c>
    </row>
    <row r="318" spans="1:9" hidden="1" x14ac:dyDescent="0.2">
      <c r="A318" s="76">
        <v>0</v>
      </c>
      <c r="B318" s="43" t="s">
        <v>107</v>
      </c>
      <c r="C318" s="85">
        <v>0</v>
      </c>
      <c r="D318" s="86">
        <v>0</v>
      </c>
      <c r="E318" s="105">
        <v>0</v>
      </c>
      <c r="F318" s="112">
        <v>0</v>
      </c>
      <c r="G318" s="112">
        <v>0</v>
      </c>
    </row>
    <row r="319" spans="1:9" x14ac:dyDescent="0.2">
      <c r="E319" s="119"/>
      <c r="F319" s="42"/>
      <c r="G319" s="120"/>
    </row>
    <row r="320" spans="1:9" x14ac:dyDescent="0.2">
      <c r="E320" s="119"/>
      <c r="F320" s="121"/>
      <c r="G320" s="121"/>
    </row>
    <row r="321" spans="6:7" x14ac:dyDescent="0.2">
      <c r="F321" s="122"/>
      <c r="G321" s="122"/>
    </row>
    <row r="322" spans="6:7" x14ac:dyDescent="0.2">
      <c r="F322" s="122"/>
    </row>
    <row r="323" spans="6:7" x14ac:dyDescent="0.2">
      <c r="F323" s="121"/>
    </row>
    <row r="324" spans="6:7" x14ac:dyDescent="0.2">
      <c r="F324" s="122"/>
      <c r="G324" s="122"/>
    </row>
    <row r="326" spans="6:7" x14ac:dyDescent="0.2">
      <c r="F326" s="122"/>
    </row>
  </sheetData>
  <dataConsolidate link="1"/>
  <mergeCells count="14">
    <mergeCell ref="A2:I2"/>
    <mergeCell ref="A1:I1"/>
    <mergeCell ref="A3:I3"/>
    <mergeCell ref="A4:I4"/>
    <mergeCell ref="A5:I5"/>
    <mergeCell ref="A6:I6"/>
    <mergeCell ref="H8:I9"/>
    <mergeCell ref="F8:G9"/>
    <mergeCell ref="A308:E308"/>
    <mergeCell ref="A8:A10"/>
    <mergeCell ref="B8:B10"/>
    <mergeCell ref="C8:C10"/>
    <mergeCell ref="D8:D10"/>
    <mergeCell ref="E8:E10"/>
  </mergeCells>
  <pageMargins left="0.39370078740157483" right="0.39370078740157483" top="0.59055118110236227" bottom="0.39370078740157483" header="0" footer="0"/>
  <pageSetup paperSize="9" scale="96" orientation="landscape" r:id="rId1"/>
  <headerFooter alignWithMargins="0"/>
  <rowBreaks count="1" manualBreakCount="1">
    <brk id="280" max="8" man="1"/>
  </rowBreaks>
  <drawing r:id="rId2"/>
  <legacyDrawing r:id="rId3"/>
  <controls>
    <mc:AlternateContent xmlns:mc="http://schemas.openxmlformats.org/markup-compatibility/2006">
      <mc:Choice Requires="x14">
        <control shapeId="1025" r:id="rId4" name="ToggleButton1">
          <controlPr defaultSize="0" print="0" autoLine="0" r:id="rId5">
            <anchor moveWithCells="1">
              <from>
                <xdr:col>26</xdr:col>
                <xdr:colOff>457200</xdr:colOff>
                <xdr:row>1</xdr:row>
                <xdr:rowOff>38100</xdr:rowOff>
              </from>
              <to>
                <xdr:col>32</xdr:col>
                <xdr:colOff>57150</xdr:colOff>
                <xdr:row>3</xdr:row>
                <xdr:rowOff>57150</xdr:rowOff>
              </to>
            </anchor>
          </controlPr>
        </control>
      </mc:Choice>
      <mc:Fallback>
        <control shapeId="1025" r:id="rId4" name="Toggle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/>
  <dimension ref="A1:K145"/>
  <sheetViews>
    <sheetView showZeros="0" view="pageBreakPreview" topLeftCell="A39" zoomScaleNormal="100" zoomScaleSheetLayoutView="100" workbookViewId="0">
      <selection activeCell="A5" sqref="A5:F5"/>
    </sheetView>
  </sheetViews>
  <sheetFormatPr defaultColWidth="9.140625" defaultRowHeight="12.75" x14ac:dyDescent="0.2"/>
  <cols>
    <col min="1" max="1" width="6.140625" style="38" bestFit="1" customWidth="1"/>
    <col min="2" max="2" width="97.7109375" style="72" customWidth="1"/>
    <col min="3" max="3" width="11.140625" style="39" customWidth="1"/>
    <col min="4" max="4" width="16.140625" style="40" customWidth="1"/>
    <col min="5" max="5" width="13.5703125" style="4" customWidth="1"/>
    <col min="6" max="6" width="15.85546875" style="4" customWidth="1"/>
    <col min="7" max="16384" width="9.140625" style="4"/>
  </cols>
  <sheetData>
    <row r="1" spans="1:9" s="47" customFormat="1" x14ac:dyDescent="0.2">
      <c r="A1" s="164" t="s">
        <v>211</v>
      </c>
      <c r="B1" s="164"/>
      <c r="C1" s="164"/>
      <c r="D1" s="164"/>
      <c r="E1" s="164"/>
      <c r="F1" s="164"/>
    </row>
    <row r="2" spans="1:9" s="136" customFormat="1" x14ac:dyDescent="0.2">
      <c r="A2" s="165" t="s">
        <v>208</v>
      </c>
      <c r="B2" s="165"/>
      <c r="C2" s="165"/>
      <c r="D2" s="165"/>
      <c r="E2" s="165"/>
      <c r="F2" s="165"/>
    </row>
    <row r="3" spans="1:9" s="136" customFormat="1" x14ac:dyDescent="0.2">
      <c r="A3" s="165" t="s">
        <v>209</v>
      </c>
      <c r="B3" s="165"/>
      <c r="C3" s="165"/>
      <c r="D3" s="165"/>
      <c r="E3" s="165"/>
      <c r="F3" s="165"/>
    </row>
    <row r="4" spans="1:9" s="1" customFormat="1" ht="15" x14ac:dyDescent="0.25">
      <c r="A4" s="166"/>
      <c r="B4" s="166"/>
      <c r="C4" s="166"/>
      <c r="D4" s="166"/>
      <c r="E4" s="166"/>
      <c r="F4" s="166"/>
    </row>
    <row r="5" spans="1:9" s="1" customFormat="1" ht="14.25" x14ac:dyDescent="0.2">
      <c r="A5" s="167" t="s">
        <v>212</v>
      </c>
      <c r="B5" s="167"/>
      <c r="C5" s="167"/>
      <c r="D5" s="167"/>
      <c r="E5" s="167"/>
      <c r="F5" s="167"/>
    </row>
    <row r="6" spans="1:9" s="1" customFormat="1" ht="11.25" customHeight="1" x14ac:dyDescent="0.25">
      <c r="A6" s="123"/>
      <c r="B6" s="65"/>
      <c r="C6" s="23"/>
      <c r="D6" s="24"/>
      <c r="E6" s="124"/>
      <c r="F6" s="124"/>
    </row>
    <row r="7" spans="1:9" s="1" customFormat="1" ht="6.75" customHeight="1" x14ac:dyDescent="0.25">
      <c r="A7" s="123"/>
      <c r="B7" s="65"/>
      <c r="C7" s="23"/>
      <c r="D7" s="24"/>
      <c r="E7" s="124"/>
      <c r="F7" s="124"/>
    </row>
    <row r="8" spans="1:9" s="1" customFormat="1" ht="11.25" hidden="1" customHeight="1" x14ac:dyDescent="0.25">
      <c r="A8" s="41"/>
      <c r="B8" s="66"/>
      <c r="C8" s="25"/>
      <c r="D8" s="25"/>
      <c r="E8" s="124"/>
      <c r="F8" s="124"/>
    </row>
    <row r="9" spans="1:9" s="1" customFormat="1" ht="12.75" customHeight="1" x14ac:dyDescent="0.25">
      <c r="A9" s="157"/>
      <c r="B9" s="157"/>
      <c r="C9" s="157"/>
      <c r="D9" s="157"/>
      <c r="E9" s="124"/>
      <c r="F9" s="135" t="s">
        <v>206</v>
      </c>
    </row>
    <row r="10" spans="1:9" s="1" customFormat="1" ht="3.75" customHeight="1" x14ac:dyDescent="0.2">
      <c r="A10" s="26"/>
      <c r="B10" s="67"/>
      <c r="C10" s="27"/>
      <c r="D10" s="26"/>
    </row>
    <row r="11" spans="1:9" s="1" customFormat="1" ht="5.25" customHeight="1" x14ac:dyDescent="0.2">
      <c r="A11" s="158" t="s">
        <v>1</v>
      </c>
      <c r="B11" s="159" t="s">
        <v>160</v>
      </c>
      <c r="C11" s="160" t="s">
        <v>204</v>
      </c>
      <c r="D11" s="161"/>
      <c r="E11" s="160" t="s">
        <v>205</v>
      </c>
      <c r="F11" s="161"/>
    </row>
    <row r="12" spans="1:9" s="2" customFormat="1" ht="18" customHeight="1" x14ac:dyDescent="0.2">
      <c r="A12" s="158"/>
      <c r="B12" s="159"/>
      <c r="C12" s="162"/>
      <c r="D12" s="163"/>
      <c r="E12" s="162"/>
      <c r="F12" s="163"/>
    </row>
    <row r="13" spans="1:9" s="1" customFormat="1" ht="92.25" customHeight="1" x14ac:dyDescent="0.2">
      <c r="A13" s="158"/>
      <c r="B13" s="159"/>
      <c r="C13" s="28" t="s">
        <v>4</v>
      </c>
      <c r="D13" s="28" t="s">
        <v>173</v>
      </c>
      <c r="E13" s="28" t="s">
        <v>4</v>
      </c>
      <c r="F13" s="28" t="s">
        <v>173</v>
      </c>
    </row>
    <row r="14" spans="1:9" s="1" customFormat="1" ht="14.25" hidden="1" customHeight="1" x14ac:dyDescent="0.2">
      <c r="A14" s="41"/>
      <c r="B14" s="68"/>
      <c r="C14" s="28"/>
      <c r="D14" s="28"/>
      <c r="E14" s="28"/>
      <c r="F14" s="28"/>
    </row>
    <row r="15" spans="1:9" customFormat="1" ht="25.5" customHeight="1" x14ac:dyDescent="0.2">
      <c r="A15" s="29" t="s">
        <v>8</v>
      </c>
      <c r="B15" s="69" t="s">
        <v>39</v>
      </c>
      <c r="C15" s="31">
        <f>C16+C17+C18+C19+C26+C27</f>
        <v>86938.71100000001</v>
      </c>
      <c r="D15" s="31">
        <f>D16+D17+D18+D19+D26+D27</f>
        <v>4898.5010000000002</v>
      </c>
      <c r="E15" s="31">
        <f>E16+E17+E18+E19+E26+E27</f>
        <v>39718.736000000004</v>
      </c>
      <c r="F15" s="31">
        <f>F16+F17+F18+F19+F26+F27</f>
        <v>2278.7579999999998</v>
      </c>
    </row>
    <row r="16" spans="1:9" s="1" customFormat="1" ht="14.25" x14ac:dyDescent="0.2">
      <c r="A16" s="33">
        <v>102</v>
      </c>
      <c r="B16" s="70" t="s">
        <v>90</v>
      </c>
      <c r="C16" s="34">
        <f>'3'!F136</f>
        <v>2808.6010000000001</v>
      </c>
      <c r="D16" s="34">
        <f>'3'!G136</f>
        <v>0</v>
      </c>
      <c r="E16" s="34">
        <f>'3'!H136</f>
        <v>1204.0070000000001</v>
      </c>
      <c r="F16" s="34">
        <f>'3'!I136</f>
        <v>0</v>
      </c>
      <c r="G16" s="47"/>
      <c r="H16" s="47"/>
      <c r="I16" s="47"/>
    </row>
    <row r="17" spans="1:6" s="47" customFormat="1" ht="25.5" customHeight="1" x14ac:dyDescent="0.2">
      <c r="A17" s="33">
        <v>104</v>
      </c>
      <c r="B17" s="70" t="s">
        <v>40</v>
      </c>
      <c r="C17" s="34">
        <f>'3'!F140+'3'!F13</f>
        <v>19747.071</v>
      </c>
      <c r="D17" s="34">
        <f>'3'!G13+'3'!G140</f>
        <v>936.56500000000005</v>
      </c>
      <c r="E17" s="34">
        <f>'3'!H140+'3'!H13</f>
        <v>9112.9130000000005</v>
      </c>
      <c r="F17" s="34">
        <f>'3'!I13+'3'!I140</f>
        <v>334.17399999999998</v>
      </c>
    </row>
    <row r="18" spans="1:6" s="47" customFormat="1" x14ac:dyDescent="0.2">
      <c r="A18" s="33">
        <v>105</v>
      </c>
      <c r="B18" s="70" t="s">
        <v>159</v>
      </c>
      <c r="C18" s="34">
        <f>'3'!F158</f>
        <v>1.3720000000000001</v>
      </c>
      <c r="D18" s="34">
        <f>'3'!G158</f>
        <v>1.3720000000000001</v>
      </c>
      <c r="E18" s="34">
        <f>'3'!H158</f>
        <v>0</v>
      </c>
      <c r="F18" s="34">
        <f>'3'!I158</f>
        <v>0</v>
      </c>
    </row>
    <row r="19" spans="1:6" s="47" customFormat="1" ht="25.5" x14ac:dyDescent="0.2">
      <c r="A19" s="33">
        <v>106</v>
      </c>
      <c r="B19" s="70" t="s">
        <v>49</v>
      </c>
      <c r="C19" s="34">
        <f>'3'!F27+'3'!F300</f>
        <v>14978.894999999999</v>
      </c>
      <c r="D19" s="34">
        <f>'3'!G27</f>
        <v>0</v>
      </c>
      <c r="E19" s="34">
        <f>'3'!H27+'3'!H300</f>
        <v>7122.1500000000005</v>
      </c>
      <c r="F19" s="34">
        <f>'3'!I27</f>
        <v>0</v>
      </c>
    </row>
    <row r="20" spans="1:6" s="47" customFormat="1" ht="12.75" hidden="1" customHeight="1" x14ac:dyDescent="0.2">
      <c r="A20" s="33">
        <v>107</v>
      </c>
      <c r="B20" s="70" t="s">
        <v>132</v>
      </c>
      <c r="C20" s="34" t="e">
        <f>C21</f>
        <v>#REF!</v>
      </c>
      <c r="D20" s="34"/>
      <c r="E20" s="34" t="e">
        <f>E21</f>
        <v>#REF!</v>
      </c>
      <c r="F20" s="34"/>
    </row>
    <row r="21" spans="1:6" s="47" customFormat="1" ht="12.75" hidden="1" customHeight="1" x14ac:dyDescent="0.2">
      <c r="A21" s="33">
        <v>107</v>
      </c>
      <c r="B21" s="70" t="s">
        <v>60</v>
      </c>
      <c r="C21" s="34" t="e">
        <f>C24</f>
        <v>#REF!</v>
      </c>
      <c r="D21" s="34"/>
      <c r="E21" s="34" t="e">
        <f>E24</f>
        <v>#REF!</v>
      </c>
      <c r="F21" s="34"/>
    </row>
    <row r="22" spans="1:6" s="47" customFormat="1" ht="12.75" hidden="1" customHeight="1" x14ac:dyDescent="0.2">
      <c r="A22" s="33">
        <v>107</v>
      </c>
      <c r="B22" s="70" t="s">
        <v>55</v>
      </c>
      <c r="C22" s="34" t="e">
        <f>C23</f>
        <v>#REF!</v>
      </c>
      <c r="D22" s="34"/>
      <c r="E22" s="34" t="e">
        <f>E23</f>
        <v>#REF!</v>
      </c>
      <c r="F22" s="34"/>
    </row>
    <row r="23" spans="1:6" s="47" customFormat="1" ht="12.75" hidden="1" customHeight="1" x14ac:dyDescent="0.2">
      <c r="A23" s="33">
        <v>107</v>
      </c>
      <c r="B23" s="70" t="s">
        <v>134</v>
      </c>
      <c r="C23" s="34" t="e">
        <f>C24</f>
        <v>#REF!</v>
      </c>
      <c r="D23" s="34"/>
      <c r="E23" s="34" t="e">
        <f>E24</f>
        <v>#REF!</v>
      </c>
      <c r="F23" s="34"/>
    </row>
    <row r="24" spans="1:6" s="47" customFormat="1" ht="12.75" hidden="1" customHeight="1" x14ac:dyDescent="0.2">
      <c r="A24" s="33">
        <v>107</v>
      </c>
      <c r="B24" s="70" t="s">
        <v>47</v>
      </c>
      <c r="C24" s="34" t="e">
        <f>C25</f>
        <v>#REF!</v>
      </c>
      <c r="D24" s="34"/>
      <c r="E24" s="34" t="e">
        <f>E25</f>
        <v>#REF!</v>
      </c>
      <c r="F24" s="34"/>
    </row>
    <row r="25" spans="1:6" s="47" customFormat="1" ht="12.75" hidden="1" customHeight="1" x14ac:dyDescent="0.2">
      <c r="A25" s="33">
        <v>107</v>
      </c>
      <c r="B25" s="70" t="s">
        <v>133</v>
      </c>
      <c r="C25" s="34" t="e">
        <f>'3'!#REF!</f>
        <v>#REF!</v>
      </c>
      <c r="D25" s="34"/>
      <c r="E25" s="34" t="e">
        <f>'3'!#REF!</f>
        <v>#REF!</v>
      </c>
      <c r="F25" s="34"/>
    </row>
    <row r="26" spans="1:6" s="47" customFormat="1" x14ac:dyDescent="0.2">
      <c r="A26" s="33">
        <v>111</v>
      </c>
      <c r="B26" s="70" t="s">
        <v>91</v>
      </c>
      <c r="C26" s="34">
        <f>'3'!F163</f>
        <v>100</v>
      </c>
      <c r="D26" s="34">
        <f>'3'!G163</f>
        <v>0</v>
      </c>
      <c r="E26" s="34">
        <f>'3'!H163</f>
        <v>0</v>
      </c>
      <c r="F26" s="34">
        <f>'3'!I163</f>
        <v>0</v>
      </c>
    </row>
    <row r="27" spans="1:6" s="47" customFormat="1" x14ac:dyDescent="0.2">
      <c r="A27" s="33">
        <v>113</v>
      </c>
      <c r="B27" s="70" t="s">
        <v>62</v>
      </c>
      <c r="C27" s="34">
        <f>'3'!F59+'3'!F169+'3'!F35</f>
        <v>49302.772000000004</v>
      </c>
      <c r="D27" s="34">
        <f>'3'!G59+'3'!G169</f>
        <v>3960.5639999999999</v>
      </c>
      <c r="E27" s="34">
        <f>'3'!H59+'3'!H169+'3'!H35</f>
        <v>22279.666000000001</v>
      </c>
      <c r="F27" s="34">
        <f>'3'!I59+'3'!I169</f>
        <v>1944.5840000000001</v>
      </c>
    </row>
    <row r="28" spans="1:6" ht="12.75" hidden="1" customHeight="1" x14ac:dyDescent="0.2">
      <c r="A28" s="33">
        <v>113</v>
      </c>
      <c r="B28" s="70" t="s">
        <v>60</v>
      </c>
      <c r="C28" s="34" t="e">
        <f>C29+C33</f>
        <v>#REF!</v>
      </c>
      <c r="D28" s="34">
        <f>D29+D33</f>
        <v>0</v>
      </c>
      <c r="E28" s="34" t="e">
        <f>E29+E33</f>
        <v>#REF!</v>
      </c>
      <c r="F28" s="34">
        <f>F29+F33</f>
        <v>0</v>
      </c>
    </row>
    <row r="29" spans="1:6" ht="12.75" hidden="1" customHeight="1" x14ac:dyDescent="0.2">
      <c r="A29" s="33">
        <v>113</v>
      </c>
      <c r="B29" s="70" t="s">
        <v>63</v>
      </c>
      <c r="C29" s="34" t="e">
        <f>C30</f>
        <v>#REF!</v>
      </c>
      <c r="D29" s="34"/>
      <c r="E29" s="34" t="e">
        <f>E30</f>
        <v>#REF!</v>
      </c>
      <c r="F29" s="34"/>
    </row>
    <row r="30" spans="1:6" ht="12.75" hidden="1" customHeight="1" x14ac:dyDescent="0.2">
      <c r="A30" s="33">
        <v>113</v>
      </c>
      <c r="B30" s="70" t="s">
        <v>95</v>
      </c>
      <c r="C30" s="34" t="e">
        <f>C31</f>
        <v>#REF!</v>
      </c>
      <c r="D30" s="34"/>
      <c r="E30" s="34" t="e">
        <f>E31</f>
        <v>#REF!</v>
      </c>
      <c r="F30" s="34"/>
    </row>
    <row r="31" spans="1:6" ht="25.5" hidden="1" customHeight="1" x14ac:dyDescent="0.2">
      <c r="A31" s="33">
        <v>113</v>
      </c>
      <c r="B31" s="70" t="s">
        <v>45</v>
      </c>
      <c r="C31" s="34" t="e">
        <f>C32</f>
        <v>#REF!</v>
      </c>
      <c r="D31" s="34"/>
      <c r="E31" s="34" t="e">
        <f>E32</f>
        <v>#REF!</v>
      </c>
      <c r="F31" s="34"/>
    </row>
    <row r="32" spans="1:6" ht="25.5" hidden="1" customHeight="1" x14ac:dyDescent="0.2">
      <c r="A32" s="33">
        <v>113</v>
      </c>
      <c r="B32" s="70" t="s">
        <v>46</v>
      </c>
      <c r="C32" s="34" t="e">
        <f>'3'!#REF!+'3'!F196</f>
        <v>#REF!</v>
      </c>
      <c r="D32" s="34"/>
      <c r="E32" s="34" t="e">
        <f>'3'!#REF!+'3'!H196</f>
        <v>#REF!</v>
      </c>
      <c r="F32" s="34"/>
    </row>
    <row r="33" spans="1:6" ht="12.75" hidden="1" customHeight="1" x14ac:dyDescent="0.2">
      <c r="A33" s="33">
        <v>113</v>
      </c>
      <c r="B33" s="70" t="s">
        <v>55</v>
      </c>
      <c r="C33" s="34">
        <f t="shared" ref="C33:F34" si="0">C34</f>
        <v>0</v>
      </c>
      <c r="D33" s="34">
        <f t="shared" si="0"/>
        <v>0</v>
      </c>
      <c r="E33" s="34">
        <f t="shared" si="0"/>
        <v>0</v>
      </c>
      <c r="F33" s="34">
        <f t="shared" si="0"/>
        <v>0</v>
      </c>
    </row>
    <row r="34" spans="1:6" ht="12.75" hidden="1" customHeight="1" x14ac:dyDescent="0.2">
      <c r="A34" s="33">
        <v>113</v>
      </c>
      <c r="B34" s="70" t="s">
        <v>47</v>
      </c>
      <c r="C34" s="34">
        <f t="shared" si="0"/>
        <v>0</v>
      </c>
      <c r="D34" s="34">
        <f t="shared" si="0"/>
        <v>0</v>
      </c>
      <c r="E34" s="34">
        <f t="shared" si="0"/>
        <v>0</v>
      </c>
      <c r="F34" s="34">
        <f t="shared" si="0"/>
        <v>0</v>
      </c>
    </row>
    <row r="35" spans="1:6" ht="12.75" hidden="1" customHeight="1" x14ac:dyDescent="0.2">
      <c r="A35" s="33">
        <v>113</v>
      </c>
      <c r="B35" s="70" t="s">
        <v>118</v>
      </c>
      <c r="C35" s="34">
        <f>'3'!F192</f>
        <v>0</v>
      </c>
      <c r="D35" s="34"/>
      <c r="E35" s="34">
        <f>'3'!H192</f>
        <v>0</v>
      </c>
      <c r="F35" s="34"/>
    </row>
    <row r="36" spans="1:6" x14ac:dyDescent="0.2">
      <c r="A36" s="29" t="s">
        <v>18</v>
      </c>
      <c r="B36" s="69" t="s">
        <v>66</v>
      </c>
      <c r="C36" s="32">
        <f>C37+C38+C39+C40</f>
        <v>32983.307000000001</v>
      </c>
      <c r="D36" s="31">
        <f>D37+D38+D39+D40</f>
        <v>8625.69</v>
      </c>
      <c r="E36" s="32">
        <f>E37+E38+E39+E40</f>
        <v>9445.116</v>
      </c>
      <c r="F36" s="31">
        <f>F37+F38+F39+F40</f>
        <v>3266.1990000000001</v>
      </c>
    </row>
    <row r="37" spans="1:6" s="47" customFormat="1" x14ac:dyDescent="0.2">
      <c r="A37" s="33">
        <v>405</v>
      </c>
      <c r="B37" s="70" t="s">
        <v>96</v>
      </c>
      <c r="C37" s="34">
        <f>'3'!F200</f>
        <v>13192.064</v>
      </c>
      <c r="D37" s="34">
        <f>'3'!G200</f>
        <v>8580.5360000000001</v>
      </c>
      <c r="E37" s="34">
        <f>'3'!H200</f>
        <v>5440.8980000000001</v>
      </c>
      <c r="F37" s="34">
        <f>'3'!I200</f>
        <v>3221.0450000000001</v>
      </c>
    </row>
    <row r="38" spans="1:6" s="47" customFormat="1" ht="11.25" customHeight="1" x14ac:dyDescent="0.2">
      <c r="A38" s="33">
        <v>408</v>
      </c>
      <c r="B38" s="70" t="s">
        <v>98</v>
      </c>
      <c r="C38" s="34">
        <f>'3'!F217</f>
        <v>4280.1779999999999</v>
      </c>
      <c r="D38" s="34">
        <f>'3'!G217</f>
        <v>0</v>
      </c>
      <c r="E38" s="34">
        <f>'3'!H217</f>
        <v>2822.53</v>
      </c>
      <c r="F38" s="34">
        <f>'3'!I217</f>
        <v>0</v>
      </c>
    </row>
    <row r="39" spans="1:6" s="47" customFormat="1" x14ac:dyDescent="0.2">
      <c r="A39" s="33">
        <v>409</v>
      </c>
      <c r="B39" s="70" t="s">
        <v>67</v>
      </c>
      <c r="C39" s="34">
        <f>'3'!F70</f>
        <v>14846.611000000001</v>
      </c>
      <c r="D39" s="34">
        <f>'3'!G70</f>
        <v>0</v>
      </c>
      <c r="E39" s="34">
        <f>'3'!H70</f>
        <v>857.35</v>
      </c>
      <c r="F39" s="34">
        <f>'3'!I70</f>
        <v>0</v>
      </c>
    </row>
    <row r="40" spans="1:6" s="47" customFormat="1" x14ac:dyDescent="0.2">
      <c r="A40" s="33">
        <v>412</v>
      </c>
      <c r="B40" s="70" t="s">
        <v>69</v>
      </c>
      <c r="C40" s="34">
        <f>'3'!F80+'3'!F221</f>
        <v>664.45399999999995</v>
      </c>
      <c r="D40" s="34">
        <f>'3'!G80+'3'!G221</f>
        <v>45.154000000000003</v>
      </c>
      <c r="E40" s="34">
        <f>'3'!H80+'3'!H221</f>
        <v>324.33799999999997</v>
      </c>
      <c r="F40" s="34">
        <f>'3'!I80+'3'!I221</f>
        <v>45.154000000000003</v>
      </c>
    </row>
    <row r="41" spans="1:6" x14ac:dyDescent="0.2">
      <c r="A41" s="29" t="s">
        <v>21</v>
      </c>
      <c r="B41" s="69" t="s">
        <v>71</v>
      </c>
      <c r="C41" s="32">
        <f>C42+C44</f>
        <v>11642.159</v>
      </c>
      <c r="D41" s="32">
        <f>D42+D44</f>
        <v>0</v>
      </c>
      <c r="E41" s="32">
        <f>E42+E44</f>
        <v>404.59799999999996</v>
      </c>
      <c r="F41" s="32">
        <f>F42+F44</f>
        <v>0</v>
      </c>
    </row>
    <row r="42" spans="1:6" s="47" customFormat="1" ht="12" customHeight="1" x14ac:dyDescent="0.2">
      <c r="A42" s="33">
        <v>501</v>
      </c>
      <c r="B42" s="70" t="s">
        <v>72</v>
      </c>
      <c r="C42" s="34">
        <f>'3'!F87</f>
        <v>140</v>
      </c>
      <c r="D42" s="34">
        <v>0</v>
      </c>
      <c r="E42" s="34">
        <f>'3'!H87</f>
        <v>83.292000000000002</v>
      </c>
      <c r="F42" s="34">
        <v>0</v>
      </c>
    </row>
    <row r="43" spans="1:6" s="47" customFormat="1" ht="12.75" hidden="1" customHeight="1" x14ac:dyDescent="0.2">
      <c r="A43" s="33">
        <v>502</v>
      </c>
      <c r="B43" s="70" t="s">
        <v>131</v>
      </c>
      <c r="C43" s="34"/>
      <c r="D43" s="34"/>
      <c r="E43" s="34"/>
      <c r="F43" s="34"/>
    </row>
    <row r="44" spans="1:6" s="47" customFormat="1" x14ac:dyDescent="0.2">
      <c r="A44" s="33">
        <v>503</v>
      </c>
      <c r="B44" s="70" t="s">
        <v>116</v>
      </c>
      <c r="C44" s="34">
        <f>'3'!F94</f>
        <v>11502.159</v>
      </c>
      <c r="D44" s="34">
        <f>'3'!G94</f>
        <v>0</v>
      </c>
      <c r="E44" s="34">
        <f>'3'!H94</f>
        <v>321.30599999999998</v>
      </c>
      <c r="F44" s="34">
        <f>'3'!I94</f>
        <v>0</v>
      </c>
    </row>
    <row r="45" spans="1:6" s="48" customFormat="1" x14ac:dyDescent="0.2">
      <c r="A45" s="29">
        <v>600</v>
      </c>
      <c r="B45" s="69" t="s">
        <v>202</v>
      </c>
      <c r="C45" s="32">
        <f>C46</f>
        <v>2100</v>
      </c>
      <c r="D45" s="32">
        <f>D46</f>
        <v>1000</v>
      </c>
      <c r="E45" s="32">
        <f>E46</f>
        <v>0</v>
      </c>
      <c r="F45" s="32">
        <f>F46</f>
        <v>0</v>
      </c>
    </row>
    <row r="46" spans="1:6" s="48" customFormat="1" x14ac:dyDescent="0.2">
      <c r="A46" s="33">
        <v>605</v>
      </c>
      <c r="B46" s="70" t="s">
        <v>200</v>
      </c>
      <c r="C46" s="34">
        <f>'3'!F95</f>
        <v>2100</v>
      </c>
      <c r="D46" s="34">
        <f>'3'!G95</f>
        <v>1000</v>
      </c>
      <c r="E46" s="34">
        <f>'3'!H95</f>
        <v>0</v>
      </c>
      <c r="F46" s="34">
        <f>'3'!I95</f>
        <v>0</v>
      </c>
    </row>
    <row r="47" spans="1:6" x14ac:dyDescent="0.2">
      <c r="A47" s="29" t="s">
        <v>11</v>
      </c>
      <c r="B47" s="69" t="s">
        <v>50</v>
      </c>
      <c r="C47" s="32">
        <f>C48+C56+C57+C58</f>
        <v>66394.566000000006</v>
      </c>
      <c r="D47" s="32">
        <f>D48+D56+D57+D58</f>
        <v>9314.098</v>
      </c>
      <c r="E47" s="32">
        <f>E48+E56+E57+E58</f>
        <v>28312.519999999997</v>
      </c>
      <c r="F47" s="32">
        <f>F48+F56+F57+F58</f>
        <v>1948.3810000000001</v>
      </c>
    </row>
    <row r="48" spans="1:6" s="47" customFormat="1" x14ac:dyDescent="0.2">
      <c r="A48" s="33">
        <v>701</v>
      </c>
      <c r="B48" s="70" t="s">
        <v>99</v>
      </c>
      <c r="C48" s="34">
        <f>'3'!F225</f>
        <v>12610.42</v>
      </c>
      <c r="D48" s="34">
        <f>'3'!G225</f>
        <v>0</v>
      </c>
      <c r="E48" s="34">
        <f>'3'!H225</f>
        <v>4592.4620000000004</v>
      </c>
      <c r="F48" s="34">
        <f>'3'!I225</f>
        <v>0</v>
      </c>
    </row>
    <row r="49" spans="1:6" s="47" customFormat="1" ht="51" hidden="1" customHeight="1" x14ac:dyDescent="0.2">
      <c r="A49" s="33">
        <v>701</v>
      </c>
      <c r="B49" s="70" t="s">
        <v>121</v>
      </c>
      <c r="C49" s="34">
        <f>C50</f>
        <v>0</v>
      </c>
      <c r="D49" s="34">
        <f>D50</f>
        <v>0</v>
      </c>
      <c r="E49" s="34">
        <f>E50</f>
        <v>0</v>
      </c>
      <c r="F49" s="34">
        <f>F50</f>
        <v>0</v>
      </c>
    </row>
    <row r="50" spans="1:6" s="47" customFormat="1" ht="38.25" hidden="1" customHeight="1" x14ac:dyDescent="0.2">
      <c r="A50" s="33">
        <v>701</v>
      </c>
      <c r="B50" s="70" t="s">
        <v>74</v>
      </c>
      <c r="C50" s="34">
        <f>C53</f>
        <v>0</v>
      </c>
      <c r="D50" s="34">
        <f>D53</f>
        <v>0</v>
      </c>
      <c r="E50" s="34">
        <f>E53</f>
        <v>0</v>
      </c>
      <c r="F50" s="34">
        <f>F53</f>
        <v>0</v>
      </c>
    </row>
    <row r="51" spans="1:6" s="47" customFormat="1" ht="38.25" hidden="1" customHeight="1" x14ac:dyDescent="0.2">
      <c r="A51" s="33">
        <v>701</v>
      </c>
      <c r="B51" s="70" t="s">
        <v>74</v>
      </c>
      <c r="C51" s="34">
        <v>0</v>
      </c>
      <c r="D51" s="34">
        <v>0</v>
      </c>
      <c r="E51" s="34">
        <v>0</v>
      </c>
      <c r="F51" s="34">
        <v>0</v>
      </c>
    </row>
    <row r="52" spans="1:6" s="47" customFormat="1" ht="38.25" hidden="1" customHeight="1" x14ac:dyDescent="0.2">
      <c r="A52" s="33">
        <v>701</v>
      </c>
      <c r="B52" s="70" t="s">
        <v>74</v>
      </c>
      <c r="C52" s="34">
        <v>0</v>
      </c>
      <c r="D52" s="34">
        <v>0</v>
      </c>
      <c r="E52" s="34">
        <v>0</v>
      </c>
      <c r="F52" s="34">
        <v>0</v>
      </c>
    </row>
    <row r="53" spans="1:6" s="47" customFormat="1" ht="25.5" hidden="1" customHeight="1" x14ac:dyDescent="0.2">
      <c r="A53" s="33">
        <v>701</v>
      </c>
      <c r="B53" s="70" t="s">
        <v>100</v>
      </c>
      <c r="C53" s="34">
        <f t="shared" ref="C53:F54" si="1">C54</f>
        <v>0</v>
      </c>
      <c r="D53" s="34">
        <f t="shared" si="1"/>
        <v>0</v>
      </c>
      <c r="E53" s="34">
        <f t="shared" si="1"/>
        <v>0</v>
      </c>
      <c r="F53" s="34">
        <f t="shared" si="1"/>
        <v>0</v>
      </c>
    </row>
    <row r="54" spans="1:6" s="47" customFormat="1" ht="25.5" hidden="1" customHeight="1" x14ac:dyDescent="0.2">
      <c r="A54" s="33">
        <v>701</v>
      </c>
      <c r="B54" s="70" t="s">
        <v>64</v>
      </c>
      <c r="C54" s="34">
        <f t="shared" si="1"/>
        <v>0</v>
      </c>
      <c r="D54" s="34">
        <f t="shared" si="1"/>
        <v>0</v>
      </c>
      <c r="E54" s="34">
        <f t="shared" si="1"/>
        <v>0</v>
      </c>
      <c r="F54" s="34">
        <f t="shared" si="1"/>
        <v>0</v>
      </c>
    </row>
    <row r="55" spans="1:6" s="47" customFormat="1" ht="12.75" hidden="1" customHeight="1" x14ac:dyDescent="0.2">
      <c r="A55" s="33">
        <v>701</v>
      </c>
      <c r="B55" s="70" t="s">
        <v>65</v>
      </c>
      <c r="C55" s="34">
        <f>'3'!F235</f>
        <v>0</v>
      </c>
      <c r="D55" s="34">
        <f>'3'!G235</f>
        <v>0</v>
      </c>
      <c r="E55" s="34">
        <f>'3'!H235</f>
        <v>0</v>
      </c>
      <c r="F55" s="34">
        <f>'3'!I235</f>
        <v>0</v>
      </c>
    </row>
    <row r="56" spans="1:6" s="47" customFormat="1" x14ac:dyDescent="0.2">
      <c r="A56" s="33">
        <v>702</v>
      </c>
      <c r="B56" s="70" t="s">
        <v>51</v>
      </c>
      <c r="C56" s="34">
        <f>'3'!F42+'3'!F242</f>
        <v>40589.758000000002</v>
      </c>
      <c r="D56" s="34">
        <f>'3'!G42+'3'!G242</f>
        <v>0</v>
      </c>
      <c r="E56" s="34">
        <f>'3'!H42+'3'!H242</f>
        <v>21076.212</v>
      </c>
      <c r="F56" s="34">
        <f>'3'!I42+'3'!I242</f>
        <v>0</v>
      </c>
    </row>
    <row r="57" spans="1:6" s="47" customFormat="1" ht="14.25" customHeight="1" x14ac:dyDescent="0.2">
      <c r="A57" s="33">
        <v>707</v>
      </c>
      <c r="B57" s="70" t="s">
        <v>113</v>
      </c>
      <c r="C57" s="34">
        <f>'3'!F99+'3'!F279</f>
        <v>4171.4549999999999</v>
      </c>
      <c r="D57" s="34">
        <f>'3'!G99+'3'!G279</f>
        <v>1907.098</v>
      </c>
      <c r="E57" s="34">
        <f>'3'!H99+'3'!H279</f>
        <v>2301.6909999999998</v>
      </c>
      <c r="F57" s="34">
        <f>'3'!I99+'3'!I279</f>
        <v>1702.643</v>
      </c>
    </row>
    <row r="58" spans="1:6" s="47" customFormat="1" x14ac:dyDescent="0.2">
      <c r="A58" s="33">
        <v>709</v>
      </c>
      <c r="B58" s="71" t="s">
        <v>170</v>
      </c>
      <c r="C58" s="34">
        <f>'3'!F283</f>
        <v>9022.9330000000009</v>
      </c>
      <c r="D58" s="34">
        <f>'3'!G283</f>
        <v>7407</v>
      </c>
      <c r="E58" s="34">
        <f>'3'!H283</f>
        <v>342.15499999999997</v>
      </c>
      <c r="F58" s="34">
        <f>'3'!I283</f>
        <v>245.738</v>
      </c>
    </row>
    <row r="59" spans="1:6" x14ac:dyDescent="0.2">
      <c r="A59" s="29" t="s">
        <v>23</v>
      </c>
      <c r="B59" s="69" t="s">
        <v>76</v>
      </c>
      <c r="C59" s="32">
        <f>C60</f>
        <v>40750.041999999994</v>
      </c>
      <c r="D59" s="32">
        <f>D60</f>
        <v>189.99</v>
      </c>
      <c r="E59" s="32">
        <f>E60</f>
        <v>20256.988000000001</v>
      </c>
      <c r="F59" s="32">
        <f>F60</f>
        <v>189.99</v>
      </c>
    </row>
    <row r="60" spans="1:6" s="47" customFormat="1" x14ac:dyDescent="0.2">
      <c r="A60" s="33">
        <v>801</v>
      </c>
      <c r="B60" s="70" t="s">
        <v>77</v>
      </c>
      <c r="C60" s="34">
        <f>'3'!F103</f>
        <v>40750.041999999994</v>
      </c>
      <c r="D60" s="34">
        <f>'3'!G103</f>
        <v>189.99</v>
      </c>
      <c r="E60" s="34">
        <f>'3'!H103</f>
        <v>20256.988000000001</v>
      </c>
      <c r="F60" s="34">
        <f>'3'!I103</f>
        <v>189.99</v>
      </c>
    </row>
    <row r="61" spans="1:6" x14ac:dyDescent="0.2">
      <c r="A61" s="29" t="s">
        <v>24</v>
      </c>
      <c r="B61" s="69" t="s">
        <v>78</v>
      </c>
      <c r="C61" s="32">
        <f>C62+C63+C64+C92</f>
        <v>32729.963</v>
      </c>
      <c r="D61" s="32">
        <f>D62+D63+D64+D92</f>
        <v>30473.384999999998</v>
      </c>
      <c r="E61" s="32">
        <f>E62+E63+E64+E92</f>
        <v>22131.692999999999</v>
      </c>
      <c r="F61" s="32">
        <f>F62+F63+F64+F92</f>
        <v>20759.103999999999</v>
      </c>
    </row>
    <row r="62" spans="1:6" s="47" customFormat="1" ht="13.5" customHeight="1" x14ac:dyDescent="0.2">
      <c r="A62" s="33">
        <v>1001</v>
      </c>
      <c r="B62" s="70" t="s">
        <v>103</v>
      </c>
      <c r="C62" s="34">
        <f>'3'!F287</f>
        <v>1759.885</v>
      </c>
      <c r="D62" s="34">
        <v>0</v>
      </c>
      <c r="E62" s="34">
        <f>'3'!H287</f>
        <v>1021.923</v>
      </c>
      <c r="F62" s="34">
        <v>0</v>
      </c>
    </row>
    <row r="63" spans="1:6" s="47" customFormat="1" x14ac:dyDescent="0.2">
      <c r="A63" s="33">
        <v>1003</v>
      </c>
      <c r="B63" s="70" t="s">
        <v>79</v>
      </c>
      <c r="C63" s="34">
        <f>'3'!F110</f>
        <v>4379.6679999999997</v>
      </c>
      <c r="D63" s="34">
        <f>'3'!G110</f>
        <v>4341.82</v>
      </c>
      <c r="E63" s="34">
        <f>'3'!H110</f>
        <v>2646.7060000000001</v>
      </c>
      <c r="F63" s="34">
        <f>'3'!I110</f>
        <v>2608.8580000000002</v>
      </c>
    </row>
    <row r="64" spans="1:6" s="47" customFormat="1" x14ac:dyDescent="0.2">
      <c r="A64" s="33">
        <v>1004</v>
      </c>
      <c r="B64" s="70" t="s">
        <v>83</v>
      </c>
      <c r="C64" s="34">
        <f>'3'!F117+'3'!F291</f>
        <v>25862.422999999999</v>
      </c>
      <c r="D64" s="34">
        <f>'3'!G117+'3'!G291</f>
        <v>25549.605</v>
      </c>
      <c r="E64" s="34">
        <f>'3'!H117+'3'!H291</f>
        <v>18463.063999999998</v>
      </c>
      <c r="F64" s="34">
        <f>'3'!I117+'3'!I291</f>
        <v>18150.245999999999</v>
      </c>
    </row>
    <row r="65" spans="1:6" s="47" customFormat="1" ht="12.75" hidden="1" customHeight="1" x14ac:dyDescent="0.2">
      <c r="A65" s="33">
        <v>1004</v>
      </c>
      <c r="B65" s="70" t="s">
        <v>60</v>
      </c>
      <c r="C65" s="34">
        <v>0</v>
      </c>
      <c r="D65" s="34">
        <v>0</v>
      </c>
      <c r="E65" s="34">
        <v>0</v>
      </c>
      <c r="F65" s="34">
        <v>0</v>
      </c>
    </row>
    <row r="66" spans="1:6" s="47" customFormat="1" ht="12.75" hidden="1" customHeight="1" x14ac:dyDescent="0.2">
      <c r="A66" s="33">
        <v>1004</v>
      </c>
      <c r="B66" s="70" t="s">
        <v>60</v>
      </c>
      <c r="C66" s="34">
        <v>0</v>
      </c>
      <c r="D66" s="34">
        <v>0</v>
      </c>
      <c r="E66" s="34">
        <v>0</v>
      </c>
      <c r="F66" s="34">
        <v>0</v>
      </c>
    </row>
    <row r="67" spans="1:6" s="47" customFormat="1" ht="12.75" hidden="1" customHeight="1" x14ac:dyDescent="0.2">
      <c r="A67" s="33">
        <v>1004</v>
      </c>
      <c r="B67" s="70" t="s">
        <v>60</v>
      </c>
      <c r="C67" s="34">
        <v>0</v>
      </c>
      <c r="D67" s="34">
        <v>0</v>
      </c>
      <c r="E67" s="34">
        <v>0</v>
      </c>
      <c r="F67" s="34">
        <v>0</v>
      </c>
    </row>
    <row r="68" spans="1:6" s="47" customFormat="1" ht="12.75" hidden="1" customHeight="1" x14ac:dyDescent="0.2">
      <c r="A68" s="33">
        <v>1004</v>
      </c>
      <c r="B68" s="70" t="s">
        <v>80</v>
      </c>
      <c r="C68" s="34">
        <v>0</v>
      </c>
      <c r="D68" s="34">
        <v>0</v>
      </c>
      <c r="E68" s="34">
        <v>0</v>
      </c>
      <c r="F68" s="34">
        <v>0</v>
      </c>
    </row>
    <row r="69" spans="1:6" s="47" customFormat="1" ht="12.75" hidden="1" customHeight="1" x14ac:dyDescent="0.2">
      <c r="A69" s="33">
        <v>1004</v>
      </c>
      <c r="B69" s="70" t="s">
        <v>80</v>
      </c>
      <c r="C69" s="34">
        <v>0</v>
      </c>
      <c r="D69" s="34">
        <v>0</v>
      </c>
      <c r="E69" s="34">
        <v>0</v>
      </c>
      <c r="F69" s="34">
        <v>0</v>
      </c>
    </row>
    <row r="70" spans="1:6" s="47" customFormat="1" ht="12.75" hidden="1" customHeight="1" x14ac:dyDescent="0.2">
      <c r="A70" s="33">
        <v>1004</v>
      </c>
      <c r="B70" s="70" t="s">
        <v>80</v>
      </c>
      <c r="C70" s="34">
        <v>0</v>
      </c>
      <c r="D70" s="34">
        <v>0</v>
      </c>
      <c r="E70" s="34">
        <v>0</v>
      </c>
      <c r="F70" s="34">
        <v>0</v>
      </c>
    </row>
    <row r="71" spans="1:6" s="47" customFormat="1" ht="38.25" hidden="1" customHeight="1" x14ac:dyDescent="0.2">
      <c r="A71" s="33">
        <v>1004</v>
      </c>
      <c r="B71" s="70" t="s">
        <v>84</v>
      </c>
      <c r="C71" s="34">
        <v>0</v>
      </c>
      <c r="D71" s="34">
        <v>0</v>
      </c>
      <c r="E71" s="34">
        <v>0</v>
      </c>
      <c r="F71" s="34">
        <v>0</v>
      </c>
    </row>
    <row r="72" spans="1:6" s="47" customFormat="1" ht="38.25" hidden="1" customHeight="1" x14ac:dyDescent="0.2">
      <c r="A72" s="33">
        <v>1004</v>
      </c>
      <c r="B72" s="70" t="s">
        <v>84</v>
      </c>
      <c r="C72" s="34">
        <v>0</v>
      </c>
      <c r="D72" s="34">
        <v>0</v>
      </c>
      <c r="E72" s="34">
        <v>0</v>
      </c>
      <c r="F72" s="34">
        <v>0</v>
      </c>
    </row>
    <row r="73" spans="1:6" s="47" customFormat="1" ht="12.75" hidden="1" customHeight="1" x14ac:dyDescent="0.2">
      <c r="A73" s="33">
        <v>1004</v>
      </c>
      <c r="B73" s="70" t="s">
        <v>85</v>
      </c>
      <c r="C73" s="34">
        <v>0</v>
      </c>
      <c r="D73" s="34">
        <v>0</v>
      </c>
      <c r="E73" s="34">
        <v>0</v>
      </c>
      <c r="F73" s="34">
        <v>0</v>
      </c>
    </row>
    <row r="74" spans="1:6" s="47" customFormat="1" ht="12.75" hidden="1" customHeight="1" x14ac:dyDescent="0.2">
      <c r="A74" s="33">
        <v>1004</v>
      </c>
      <c r="B74" s="70" t="s">
        <v>86</v>
      </c>
      <c r="C74" s="34">
        <v>0</v>
      </c>
      <c r="D74" s="34">
        <v>0</v>
      </c>
      <c r="E74" s="34">
        <v>0</v>
      </c>
      <c r="F74" s="34">
        <v>0</v>
      </c>
    </row>
    <row r="75" spans="1:6" s="47" customFormat="1" ht="25.5" hidden="1" customHeight="1" x14ac:dyDescent="0.2">
      <c r="A75" s="33">
        <v>1004</v>
      </c>
      <c r="B75" s="70" t="s">
        <v>52</v>
      </c>
      <c r="C75" s="34">
        <v>0</v>
      </c>
      <c r="D75" s="34">
        <v>0</v>
      </c>
      <c r="E75" s="34">
        <v>0</v>
      </c>
      <c r="F75" s="34">
        <v>0</v>
      </c>
    </row>
    <row r="76" spans="1:6" s="47" customFormat="1" ht="12.75" hidden="1" customHeight="1" x14ac:dyDescent="0.2">
      <c r="A76" s="33">
        <v>1004</v>
      </c>
      <c r="B76" s="70" t="s">
        <v>61</v>
      </c>
      <c r="C76" s="34">
        <v>0</v>
      </c>
      <c r="D76" s="34">
        <v>0</v>
      </c>
      <c r="E76" s="34">
        <v>0</v>
      </c>
      <c r="F76" s="34">
        <v>0</v>
      </c>
    </row>
    <row r="77" spans="1:6" s="47" customFormat="1" ht="12.75" hidden="1" customHeight="1" x14ac:dyDescent="0.2">
      <c r="A77" s="33">
        <v>1004</v>
      </c>
      <c r="B77" s="70" t="s">
        <v>61</v>
      </c>
      <c r="C77" s="34">
        <v>0</v>
      </c>
      <c r="D77" s="34">
        <v>0</v>
      </c>
      <c r="E77" s="34">
        <v>0</v>
      </c>
      <c r="F77" s="34">
        <v>0</v>
      </c>
    </row>
    <row r="78" spans="1:6" s="47" customFormat="1" ht="51" hidden="1" customHeight="1" x14ac:dyDescent="0.2">
      <c r="A78" s="33">
        <v>1004</v>
      </c>
      <c r="B78" s="70" t="s">
        <v>87</v>
      </c>
      <c r="C78" s="34">
        <v>0</v>
      </c>
      <c r="D78" s="34">
        <v>0</v>
      </c>
      <c r="E78" s="34">
        <v>0</v>
      </c>
      <c r="F78" s="34">
        <v>0</v>
      </c>
    </row>
    <row r="79" spans="1:6" s="47" customFormat="1" ht="51" hidden="1" customHeight="1" x14ac:dyDescent="0.2">
      <c r="A79" s="33">
        <v>1004</v>
      </c>
      <c r="B79" s="70" t="s">
        <v>87</v>
      </c>
      <c r="C79" s="34">
        <v>0</v>
      </c>
      <c r="D79" s="34">
        <v>0</v>
      </c>
      <c r="E79" s="34">
        <v>0</v>
      </c>
      <c r="F79" s="34">
        <v>0</v>
      </c>
    </row>
    <row r="80" spans="1:6" s="47" customFormat="1" ht="12.75" hidden="1" customHeight="1" x14ac:dyDescent="0.2">
      <c r="A80" s="33">
        <v>1004</v>
      </c>
      <c r="B80" s="70" t="s">
        <v>85</v>
      </c>
      <c r="C80" s="34">
        <v>0</v>
      </c>
      <c r="D80" s="34">
        <v>0</v>
      </c>
      <c r="E80" s="34">
        <v>0</v>
      </c>
      <c r="F80" s="34">
        <v>0</v>
      </c>
    </row>
    <row r="81" spans="1:6" s="47" customFormat="1" ht="12.75" hidden="1" customHeight="1" x14ac:dyDescent="0.2">
      <c r="A81" s="33">
        <v>1004</v>
      </c>
      <c r="B81" s="70" t="s">
        <v>86</v>
      </c>
      <c r="C81" s="34">
        <v>0</v>
      </c>
      <c r="D81" s="34">
        <v>0</v>
      </c>
      <c r="E81" s="34">
        <v>0</v>
      </c>
      <c r="F81" s="34">
        <v>0</v>
      </c>
    </row>
    <row r="82" spans="1:6" s="47" customFormat="1" ht="12.75" hidden="1" customHeight="1" x14ac:dyDescent="0.2">
      <c r="A82" s="33" t="s">
        <v>111</v>
      </c>
      <c r="B82" s="70" t="s">
        <v>60</v>
      </c>
      <c r="C82" s="34" t="e">
        <f t="shared" ref="C82:F84" si="2">C83</f>
        <v>#REF!</v>
      </c>
      <c r="D82" s="34" t="e">
        <f t="shared" si="2"/>
        <v>#REF!</v>
      </c>
      <c r="E82" s="34" t="e">
        <f t="shared" si="2"/>
        <v>#REF!</v>
      </c>
      <c r="F82" s="34" t="e">
        <f t="shared" si="2"/>
        <v>#REF!</v>
      </c>
    </row>
    <row r="83" spans="1:6" s="47" customFormat="1" ht="25.5" hidden="1" customHeight="1" x14ac:dyDescent="0.2">
      <c r="A83" s="33" t="s">
        <v>111</v>
      </c>
      <c r="B83" s="70" t="s">
        <v>117</v>
      </c>
      <c r="C83" s="34" t="e">
        <f>C84+C88</f>
        <v>#REF!</v>
      </c>
      <c r="D83" s="34" t="e">
        <f>D84+D88</f>
        <v>#REF!</v>
      </c>
      <c r="E83" s="34" t="e">
        <f>E84+E88</f>
        <v>#REF!</v>
      </c>
      <c r="F83" s="34" t="e">
        <f>F84+F88</f>
        <v>#REF!</v>
      </c>
    </row>
    <row r="84" spans="1:6" s="47" customFormat="1" ht="12.75" hidden="1" customHeight="1" x14ac:dyDescent="0.2">
      <c r="A84" s="33" t="s">
        <v>111</v>
      </c>
      <c r="B84" s="70" t="s">
        <v>142</v>
      </c>
      <c r="C84" s="34" t="e">
        <f t="shared" si="2"/>
        <v>#REF!</v>
      </c>
      <c r="D84" s="34" t="e">
        <f t="shared" si="2"/>
        <v>#REF!</v>
      </c>
      <c r="E84" s="34" t="e">
        <f t="shared" si="2"/>
        <v>#REF!</v>
      </c>
      <c r="F84" s="34" t="e">
        <f t="shared" si="2"/>
        <v>#REF!</v>
      </c>
    </row>
    <row r="85" spans="1:6" s="47" customFormat="1" ht="51" hidden="1" customHeight="1" x14ac:dyDescent="0.2">
      <c r="A85" s="33">
        <v>1004</v>
      </c>
      <c r="B85" s="70" t="s">
        <v>144</v>
      </c>
      <c r="C85" s="34" t="e">
        <f t="shared" ref="C85:F86" si="3">C86</f>
        <v>#REF!</v>
      </c>
      <c r="D85" s="34" t="e">
        <f t="shared" si="3"/>
        <v>#REF!</v>
      </c>
      <c r="E85" s="34" t="e">
        <f t="shared" si="3"/>
        <v>#REF!</v>
      </c>
      <c r="F85" s="34" t="e">
        <f t="shared" si="3"/>
        <v>#REF!</v>
      </c>
    </row>
    <row r="86" spans="1:6" s="47" customFormat="1" ht="25.5" hidden="1" customHeight="1" x14ac:dyDescent="0.2">
      <c r="A86" s="33" t="s">
        <v>111</v>
      </c>
      <c r="B86" s="70" t="s">
        <v>119</v>
      </c>
      <c r="C86" s="34" t="e">
        <f t="shared" si="3"/>
        <v>#REF!</v>
      </c>
      <c r="D86" s="34" t="e">
        <f t="shared" si="3"/>
        <v>#REF!</v>
      </c>
      <c r="E86" s="34" t="e">
        <f t="shared" si="3"/>
        <v>#REF!</v>
      </c>
      <c r="F86" s="34" t="e">
        <f t="shared" si="3"/>
        <v>#REF!</v>
      </c>
    </row>
    <row r="87" spans="1:6" s="47" customFormat="1" ht="12.75" hidden="1" customHeight="1" x14ac:dyDescent="0.2">
      <c r="A87" s="33" t="s">
        <v>111</v>
      </c>
      <c r="B87" s="70" t="s">
        <v>120</v>
      </c>
      <c r="C87" s="34" t="e">
        <f>'3'!#REF!</f>
        <v>#REF!</v>
      </c>
      <c r="D87" s="34" t="e">
        <f>'3'!#REF!</f>
        <v>#REF!</v>
      </c>
      <c r="E87" s="34" t="e">
        <f>'3'!#REF!</f>
        <v>#REF!</v>
      </c>
      <c r="F87" s="34" t="e">
        <f>'3'!#REF!</f>
        <v>#REF!</v>
      </c>
    </row>
    <row r="88" spans="1:6" s="47" customFormat="1" ht="54" hidden="1" customHeight="1" x14ac:dyDescent="0.2">
      <c r="A88" s="33" t="s">
        <v>111</v>
      </c>
      <c r="B88" s="70" t="s">
        <v>114</v>
      </c>
      <c r="C88" s="34" t="e">
        <f t="shared" ref="C88:F90" si="4">C89</f>
        <v>#REF!</v>
      </c>
      <c r="D88" s="34" t="e">
        <f t="shared" si="4"/>
        <v>#REF!</v>
      </c>
      <c r="E88" s="34" t="e">
        <f t="shared" si="4"/>
        <v>#REF!</v>
      </c>
      <c r="F88" s="34" t="e">
        <f t="shared" si="4"/>
        <v>#REF!</v>
      </c>
    </row>
    <row r="89" spans="1:6" s="47" customFormat="1" ht="38.25" hidden="1" customHeight="1" x14ac:dyDescent="0.2">
      <c r="A89" s="33">
        <v>1004</v>
      </c>
      <c r="B89" s="70" t="s">
        <v>84</v>
      </c>
      <c r="C89" s="34" t="e">
        <f t="shared" si="4"/>
        <v>#REF!</v>
      </c>
      <c r="D89" s="34" t="e">
        <f t="shared" si="4"/>
        <v>#REF!</v>
      </c>
      <c r="E89" s="34" t="e">
        <f t="shared" si="4"/>
        <v>#REF!</v>
      </c>
      <c r="F89" s="34" t="e">
        <f t="shared" si="4"/>
        <v>#REF!</v>
      </c>
    </row>
    <row r="90" spans="1:6" s="47" customFormat="1" ht="25.5" hidden="1" customHeight="1" x14ac:dyDescent="0.2">
      <c r="A90" s="33" t="s">
        <v>111</v>
      </c>
      <c r="B90" s="70" t="s">
        <v>119</v>
      </c>
      <c r="C90" s="34" t="e">
        <f t="shared" si="4"/>
        <v>#REF!</v>
      </c>
      <c r="D90" s="34" t="e">
        <f t="shared" si="4"/>
        <v>#REF!</v>
      </c>
      <c r="E90" s="34" t="e">
        <f t="shared" si="4"/>
        <v>#REF!</v>
      </c>
      <c r="F90" s="34" t="e">
        <f t="shared" si="4"/>
        <v>#REF!</v>
      </c>
    </row>
    <row r="91" spans="1:6" s="47" customFormat="1" ht="13.5" hidden="1" customHeight="1" x14ac:dyDescent="0.2">
      <c r="A91" s="33" t="s">
        <v>111</v>
      </c>
      <c r="B91" s="70" t="s">
        <v>120</v>
      </c>
      <c r="C91" s="34" t="e">
        <f>'3'!#REF!</f>
        <v>#REF!</v>
      </c>
      <c r="D91" s="34" t="e">
        <f>'3'!#REF!</f>
        <v>#REF!</v>
      </c>
      <c r="E91" s="34" t="e">
        <f>'3'!#REF!</f>
        <v>#REF!</v>
      </c>
      <c r="F91" s="34" t="e">
        <f>'3'!#REF!</f>
        <v>#REF!</v>
      </c>
    </row>
    <row r="92" spans="1:6" s="47" customFormat="1" x14ac:dyDescent="0.2">
      <c r="A92" s="46">
        <f>'3'!C124</f>
        <v>1006</v>
      </c>
      <c r="B92" s="70" t="s">
        <v>148</v>
      </c>
      <c r="C92" s="34">
        <f>'3'!F124</f>
        <v>727.98699999999997</v>
      </c>
      <c r="D92" s="34">
        <f>'3'!G124</f>
        <v>581.96</v>
      </c>
      <c r="E92" s="34">
        <f>'3'!H124</f>
        <v>0</v>
      </c>
      <c r="F92" s="34">
        <f>'3'!I124</f>
        <v>0</v>
      </c>
    </row>
    <row r="93" spans="1:6" ht="38.25" hidden="1" customHeight="1" x14ac:dyDescent="0.2">
      <c r="A93" s="46">
        <v>1006</v>
      </c>
      <c r="B93" s="70" t="s">
        <v>147</v>
      </c>
      <c r="C93" s="34" t="e">
        <f t="shared" ref="C93:F95" si="5">C94</f>
        <v>#REF!</v>
      </c>
      <c r="D93" s="34" t="e">
        <f t="shared" si="5"/>
        <v>#REF!</v>
      </c>
      <c r="E93" s="34" t="e">
        <f t="shared" si="5"/>
        <v>#REF!</v>
      </c>
      <c r="F93" s="34" t="e">
        <f t="shared" si="5"/>
        <v>#REF!</v>
      </c>
    </row>
    <row r="94" spans="1:6" ht="25.5" hidden="1" customHeight="1" x14ac:dyDescent="0.2">
      <c r="A94" s="46">
        <v>1006</v>
      </c>
      <c r="B94" s="45" t="s">
        <v>146</v>
      </c>
      <c r="C94" s="34" t="e">
        <f t="shared" si="5"/>
        <v>#REF!</v>
      </c>
      <c r="D94" s="34" t="e">
        <f t="shared" si="5"/>
        <v>#REF!</v>
      </c>
      <c r="E94" s="34" t="e">
        <f t="shared" si="5"/>
        <v>#REF!</v>
      </c>
      <c r="F94" s="34" t="e">
        <f t="shared" si="5"/>
        <v>#REF!</v>
      </c>
    </row>
    <row r="95" spans="1:6" ht="12.75" hidden="1" customHeight="1" x14ac:dyDescent="0.2">
      <c r="A95" s="46">
        <v>1006</v>
      </c>
      <c r="B95" s="70" t="e">
        <f>'3'!#REF!</f>
        <v>#REF!</v>
      </c>
      <c r="C95" s="34" t="e">
        <f t="shared" si="5"/>
        <v>#REF!</v>
      </c>
      <c r="D95" s="34" t="e">
        <f t="shared" si="5"/>
        <v>#REF!</v>
      </c>
      <c r="E95" s="34" t="e">
        <f t="shared" si="5"/>
        <v>#REF!</v>
      </c>
      <c r="F95" s="34" t="e">
        <f t="shared" si="5"/>
        <v>#REF!</v>
      </c>
    </row>
    <row r="96" spans="1:6" ht="12.75" hidden="1" customHeight="1" x14ac:dyDescent="0.2">
      <c r="A96" s="46" t="e">
        <f>'3'!#REF!</f>
        <v>#REF!</v>
      </c>
      <c r="B96" s="70" t="e">
        <f>'3'!#REF!</f>
        <v>#REF!</v>
      </c>
      <c r="C96" s="34" t="e">
        <f>'3'!#REF!</f>
        <v>#REF!</v>
      </c>
      <c r="D96" s="34" t="e">
        <f>'3'!#REF!</f>
        <v>#REF!</v>
      </c>
      <c r="E96" s="34" t="e">
        <f>'3'!#REF!</f>
        <v>#REF!</v>
      </c>
      <c r="F96" s="34" t="e">
        <f>'3'!#REF!</f>
        <v>#REF!</v>
      </c>
    </row>
    <row r="97" spans="1:6" ht="63.75" hidden="1" customHeight="1" x14ac:dyDescent="0.2">
      <c r="A97" s="46">
        <v>1006</v>
      </c>
      <c r="B97" s="70" t="s">
        <v>70</v>
      </c>
      <c r="C97" s="34" t="e">
        <f>C98</f>
        <v>#REF!</v>
      </c>
      <c r="D97" s="34"/>
      <c r="E97" s="34" t="e">
        <f>E98</f>
        <v>#REF!</v>
      </c>
      <c r="F97" s="34"/>
    </row>
    <row r="98" spans="1:6" ht="25.5" hidden="1" customHeight="1" x14ac:dyDescent="0.2">
      <c r="A98" s="46">
        <v>1006</v>
      </c>
      <c r="B98" s="70" t="s">
        <v>149</v>
      </c>
      <c r="C98" s="34" t="e">
        <f>C99</f>
        <v>#REF!</v>
      </c>
      <c r="D98" s="34"/>
      <c r="E98" s="34" t="e">
        <f>E99</f>
        <v>#REF!</v>
      </c>
      <c r="F98" s="34"/>
    </row>
    <row r="99" spans="1:6" ht="25.5" hidden="1" customHeight="1" x14ac:dyDescent="0.2">
      <c r="A99" s="46">
        <v>1006</v>
      </c>
      <c r="B99" s="70" t="s">
        <v>64</v>
      </c>
      <c r="C99" s="34" t="e">
        <f>C100</f>
        <v>#REF!</v>
      </c>
      <c r="D99" s="34"/>
      <c r="E99" s="34" t="e">
        <f>E100</f>
        <v>#REF!</v>
      </c>
      <c r="F99" s="34"/>
    </row>
    <row r="100" spans="1:6" ht="12.75" hidden="1" customHeight="1" x14ac:dyDescent="0.2">
      <c r="A100" s="46">
        <v>1006</v>
      </c>
      <c r="B100" s="70" t="s">
        <v>65</v>
      </c>
      <c r="C100" s="34" t="e">
        <f>'3'!#REF!</f>
        <v>#REF!</v>
      </c>
      <c r="D100" s="34"/>
      <c r="E100" s="34" t="e">
        <f>'3'!#REF!</f>
        <v>#REF!</v>
      </c>
      <c r="F100" s="34"/>
    </row>
    <row r="101" spans="1:6" x14ac:dyDescent="0.2">
      <c r="A101" s="29" t="s">
        <v>26</v>
      </c>
      <c r="B101" s="69" t="s">
        <v>88</v>
      </c>
      <c r="C101" s="32">
        <f>C102</f>
        <v>4149.8649999999998</v>
      </c>
      <c r="D101" s="32">
        <f>D102</f>
        <v>0</v>
      </c>
      <c r="E101" s="32">
        <f>E102</f>
        <v>2056.8630000000003</v>
      </c>
      <c r="F101" s="32">
        <f>F102</f>
        <v>0</v>
      </c>
    </row>
    <row r="102" spans="1:6" s="47" customFormat="1" x14ac:dyDescent="0.2">
      <c r="A102" s="33">
        <v>1101</v>
      </c>
      <c r="B102" s="70" t="s">
        <v>89</v>
      </c>
      <c r="C102" s="34">
        <f>'3'!F128</f>
        <v>4149.8649999999998</v>
      </c>
      <c r="D102" s="34">
        <f>'3'!G128</f>
        <v>0</v>
      </c>
      <c r="E102" s="34">
        <f>'3'!H128</f>
        <v>2056.8630000000003</v>
      </c>
      <c r="F102" s="34">
        <f>'3'!I128</f>
        <v>0</v>
      </c>
    </row>
    <row r="103" spans="1:6" ht="56.25" hidden="1" customHeight="1" x14ac:dyDescent="0.2">
      <c r="A103" s="33">
        <v>1101</v>
      </c>
      <c r="B103" s="70" t="s">
        <v>121</v>
      </c>
      <c r="C103" s="34">
        <f t="shared" ref="C103:F106" si="6">C104</f>
        <v>2492.6219999999998</v>
      </c>
      <c r="D103" s="34">
        <f t="shared" si="6"/>
        <v>0</v>
      </c>
      <c r="E103" s="34">
        <f t="shared" si="6"/>
        <v>1289.7370000000001</v>
      </c>
      <c r="F103" s="34">
        <f t="shared" si="6"/>
        <v>0</v>
      </c>
    </row>
    <row r="104" spans="1:6" ht="38.25" hidden="1" customHeight="1" x14ac:dyDescent="0.2">
      <c r="A104" s="33">
        <v>1101</v>
      </c>
      <c r="B104" s="70" t="s">
        <v>74</v>
      </c>
      <c r="C104" s="34">
        <f t="shared" ref="C104:F105" si="7">C105</f>
        <v>2492.6219999999998</v>
      </c>
      <c r="D104" s="34">
        <f t="shared" si="7"/>
        <v>0</v>
      </c>
      <c r="E104" s="34">
        <f t="shared" si="7"/>
        <v>1289.7370000000001</v>
      </c>
      <c r="F104" s="34">
        <f t="shared" si="7"/>
        <v>0</v>
      </c>
    </row>
    <row r="105" spans="1:6" ht="38.25" hidden="1" customHeight="1" x14ac:dyDescent="0.2">
      <c r="A105" s="33">
        <v>1101</v>
      </c>
      <c r="B105" s="70" t="s">
        <v>75</v>
      </c>
      <c r="C105" s="34">
        <f t="shared" si="7"/>
        <v>2492.6219999999998</v>
      </c>
      <c r="D105" s="34">
        <f t="shared" si="7"/>
        <v>0</v>
      </c>
      <c r="E105" s="34">
        <f t="shared" si="7"/>
        <v>1289.7370000000001</v>
      </c>
      <c r="F105" s="34">
        <f t="shared" si="7"/>
        <v>0</v>
      </c>
    </row>
    <row r="106" spans="1:6" ht="25.5" hidden="1" customHeight="1" x14ac:dyDescent="0.2">
      <c r="A106" s="33">
        <v>1101</v>
      </c>
      <c r="B106" s="70" t="s">
        <v>64</v>
      </c>
      <c r="C106" s="34">
        <f t="shared" si="6"/>
        <v>2492.6219999999998</v>
      </c>
      <c r="D106" s="34">
        <f t="shared" si="6"/>
        <v>0</v>
      </c>
      <c r="E106" s="34">
        <f t="shared" si="6"/>
        <v>1289.7370000000001</v>
      </c>
      <c r="F106" s="34">
        <f t="shared" si="6"/>
        <v>0</v>
      </c>
    </row>
    <row r="107" spans="1:6" ht="15" hidden="1" customHeight="1" x14ac:dyDescent="0.2">
      <c r="A107" s="33">
        <v>1101</v>
      </c>
      <c r="B107" s="70" t="s">
        <v>65</v>
      </c>
      <c r="C107" s="34">
        <f>'3'!F134</f>
        <v>2492.6219999999998</v>
      </c>
      <c r="D107" s="34">
        <f>'3'!G134</f>
        <v>0</v>
      </c>
      <c r="E107" s="34">
        <f>'3'!H134</f>
        <v>1289.7370000000001</v>
      </c>
      <c r="F107" s="34">
        <f>'3'!I134</f>
        <v>0</v>
      </c>
    </row>
    <row r="108" spans="1:6" ht="1.1499999999999999" hidden="1" customHeight="1" x14ac:dyDescent="0.2">
      <c r="A108" s="33">
        <v>1101</v>
      </c>
      <c r="B108" s="70" t="s">
        <v>130</v>
      </c>
      <c r="C108" s="34" t="e">
        <f>C109+C113</f>
        <v>#REF!</v>
      </c>
      <c r="D108" s="34" t="e">
        <f>D109+D113</f>
        <v>#REF!</v>
      </c>
      <c r="E108" s="34" t="e">
        <f>E109+E113</f>
        <v>#REF!</v>
      </c>
      <c r="F108" s="34" t="e">
        <f>F109+F113</f>
        <v>#REF!</v>
      </c>
    </row>
    <row r="109" spans="1:6" ht="63.75" hidden="1" customHeight="1" x14ac:dyDescent="0.2">
      <c r="A109" s="33">
        <v>1101</v>
      </c>
      <c r="B109" s="70" t="s">
        <v>70</v>
      </c>
      <c r="C109" s="34" t="e">
        <f>C110</f>
        <v>#REF!</v>
      </c>
      <c r="D109" s="34"/>
      <c r="E109" s="34" t="e">
        <f>E110</f>
        <v>#REF!</v>
      </c>
      <c r="F109" s="34"/>
    </row>
    <row r="110" spans="1:6" ht="38.25" hidden="1" customHeight="1" x14ac:dyDescent="0.2">
      <c r="A110" s="33">
        <v>1101</v>
      </c>
      <c r="B110" s="70" t="s">
        <v>139</v>
      </c>
      <c r="C110" s="34" t="e">
        <f>C111</f>
        <v>#REF!</v>
      </c>
      <c r="D110" s="34"/>
      <c r="E110" s="34" t="e">
        <f>E111</f>
        <v>#REF!</v>
      </c>
      <c r="F110" s="34"/>
    </row>
    <row r="111" spans="1:6" ht="12.75" hidden="1" customHeight="1" x14ac:dyDescent="0.2">
      <c r="A111" s="33">
        <v>1101</v>
      </c>
      <c r="B111" s="70" t="s">
        <v>85</v>
      </c>
      <c r="C111" s="34" t="e">
        <f>C112</f>
        <v>#REF!</v>
      </c>
      <c r="D111" s="34"/>
      <c r="E111" s="34" t="e">
        <f>E112</f>
        <v>#REF!</v>
      </c>
      <c r="F111" s="34"/>
    </row>
    <row r="112" spans="1:6" ht="12.75" hidden="1" customHeight="1" x14ac:dyDescent="0.2">
      <c r="A112" s="33">
        <v>1101</v>
      </c>
      <c r="B112" s="70" t="s">
        <v>86</v>
      </c>
      <c r="C112" s="34" t="e">
        <f>'3'!#REF!</f>
        <v>#REF!</v>
      </c>
      <c r="D112" s="34"/>
      <c r="E112" s="34" t="e">
        <f>'3'!#REF!</f>
        <v>#REF!</v>
      </c>
      <c r="F112" s="34"/>
    </row>
    <row r="113" spans="1:6" ht="25.5" hidden="1" customHeight="1" x14ac:dyDescent="0.2">
      <c r="A113" s="33">
        <v>1101</v>
      </c>
      <c r="B113" s="70" t="s">
        <v>140</v>
      </c>
      <c r="C113" s="34" t="e">
        <f t="shared" ref="C113:F114" si="8">C114</f>
        <v>#REF!</v>
      </c>
      <c r="D113" s="34" t="e">
        <f t="shared" si="8"/>
        <v>#REF!</v>
      </c>
      <c r="E113" s="34" t="e">
        <f t="shared" si="8"/>
        <v>#REF!</v>
      </c>
      <c r="F113" s="34" t="e">
        <f t="shared" si="8"/>
        <v>#REF!</v>
      </c>
    </row>
    <row r="114" spans="1:6" ht="12.75" hidden="1" customHeight="1" x14ac:dyDescent="0.2">
      <c r="A114" s="33">
        <v>1101</v>
      </c>
      <c r="B114" s="70" t="s">
        <v>85</v>
      </c>
      <c r="C114" s="34" t="e">
        <f t="shared" si="8"/>
        <v>#REF!</v>
      </c>
      <c r="D114" s="34" t="e">
        <f t="shared" si="8"/>
        <v>#REF!</v>
      </c>
      <c r="E114" s="34" t="e">
        <f t="shared" si="8"/>
        <v>#REF!</v>
      </c>
      <c r="F114" s="34" t="e">
        <f t="shared" si="8"/>
        <v>#REF!</v>
      </c>
    </row>
    <row r="115" spans="1:6" ht="12.75" hidden="1" customHeight="1" x14ac:dyDescent="0.2">
      <c r="A115" s="33">
        <v>1101</v>
      </c>
      <c r="B115" s="70" t="s">
        <v>86</v>
      </c>
      <c r="C115" s="34" t="e">
        <f>'3'!#REF!</f>
        <v>#REF!</v>
      </c>
      <c r="D115" s="34" t="e">
        <f>'3'!#REF!</f>
        <v>#REF!</v>
      </c>
      <c r="E115" s="34" t="e">
        <f>'3'!#REF!</f>
        <v>#REF!</v>
      </c>
      <c r="F115" s="34" t="e">
        <f>'3'!#REF!</f>
        <v>#REF!</v>
      </c>
    </row>
    <row r="116" spans="1:6" x14ac:dyDescent="0.2">
      <c r="A116" s="29">
        <v>1200</v>
      </c>
      <c r="B116" s="69" t="s">
        <v>105</v>
      </c>
      <c r="C116" s="32">
        <f>C117</f>
        <v>2777.759</v>
      </c>
      <c r="D116" s="32">
        <v>0</v>
      </c>
      <c r="E116" s="32">
        <f>E117</f>
        <v>1188.5920000000001</v>
      </c>
      <c r="F116" s="32">
        <v>0</v>
      </c>
    </row>
    <row r="117" spans="1:6" s="47" customFormat="1" x14ac:dyDescent="0.2">
      <c r="A117" s="33">
        <v>1202</v>
      </c>
      <c r="B117" s="70" t="s">
        <v>106</v>
      </c>
      <c r="C117" s="34">
        <f>'3'!F295</f>
        <v>2777.759</v>
      </c>
      <c r="D117" s="34">
        <f>'3'!G295</f>
        <v>0</v>
      </c>
      <c r="E117" s="34">
        <f>'3'!H295</f>
        <v>1188.5920000000001</v>
      </c>
      <c r="F117" s="34">
        <f>'3'!I295</f>
        <v>0</v>
      </c>
    </row>
    <row r="118" spans="1:6" x14ac:dyDescent="0.2">
      <c r="A118" s="29" t="s">
        <v>12</v>
      </c>
      <c r="B118" s="69" t="s">
        <v>168</v>
      </c>
      <c r="C118" s="32">
        <f>C119</f>
        <v>1100</v>
      </c>
      <c r="D118" s="32">
        <v>0</v>
      </c>
      <c r="E118" s="32">
        <f>E119</f>
        <v>570.81399999999996</v>
      </c>
      <c r="F118" s="32">
        <v>0</v>
      </c>
    </row>
    <row r="119" spans="1:6" s="47" customFormat="1" x14ac:dyDescent="0.2">
      <c r="A119" s="33">
        <v>1301</v>
      </c>
      <c r="B119" s="70" t="s">
        <v>162</v>
      </c>
      <c r="C119" s="34">
        <f>'3'!F46</f>
        <v>1100</v>
      </c>
      <c r="D119" s="34">
        <v>0</v>
      </c>
      <c r="E119" s="34">
        <f>'3'!H46</f>
        <v>570.81399999999996</v>
      </c>
      <c r="F119" s="34">
        <v>0</v>
      </c>
    </row>
    <row r="120" spans="1:6" ht="25.5" x14ac:dyDescent="0.2">
      <c r="A120" s="29" t="s">
        <v>13</v>
      </c>
      <c r="B120" s="69" t="s">
        <v>169</v>
      </c>
      <c r="C120" s="32">
        <f>C121+C122</f>
        <v>41744.536</v>
      </c>
      <c r="D120" s="32">
        <f>D121+D122</f>
        <v>363</v>
      </c>
      <c r="E120" s="32">
        <f>E121+E122</f>
        <v>24039.803</v>
      </c>
      <c r="F120" s="32">
        <f>F121+F122</f>
        <v>363</v>
      </c>
    </row>
    <row r="121" spans="1:6" s="47" customFormat="1" ht="25.5" x14ac:dyDescent="0.2">
      <c r="A121" s="33">
        <v>1401</v>
      </c>
      <c r="B121" s="70" t="s">
        <v>58</v>
      </c>
      <c r="C121" s="34">
        <f>'3'!F50</f>
        <v>24888</v>
      </c>
      <c r="D121" s="34">
        <f>'3'!G50</f>
        <v>363</v>
      </c>
      <c r="E121" s="34">
        <f>'3'!H50</f>
        <v>21014.633999999998</v>
      </c>
      <c r="F121" s="34">
        <f>'3'!I50</f>
        <v>363</v>
      </c>
    </row>
    <row r="122" spans="1:6" s="47" customFormat="1" x14ac:dyDescent="0.2">
      <c r="A122" s="33">
        <v>1403</v>
      </c>
      <c r="B122" s="70" t="s">
        <v>161</v>
      </c>
      <c r="C122" s="34">
        <f>'3'!F54</f>
        <v>16856.536</v>
      </c>
      <c r="D122" s="34">
        <f>'3'!G54</f>
        <v>0</v>
      </c>
      <c r="E122" s="34">
        <f>'3'!H54</f>
        <v>3025.1689999999999</v>
      </c>
      <c r="F122" s="34">
        <f>'3'!I54</f>
        <v>0</v>
      </c>
    </row>
    <row r="123" spans="1:6" ht="12.75" customHeight="1" x14ac:dyDescent="0.2">
      <c r="A123" s="155" t="s">
        <v>6</v>
      </c>
      <c r="B123" s="156"/>
      <c r="C123" s="32">
        <f>C15+C36+C41+C45+C47+C59+C61+C101+C116+C118+C120</f>
        <v>323310.90800000005</v>
      </c>
      <c r="D123" s="32">
        <f>D15+D36+D41+D45+D47+D59+D61+D101+D116+D118+D120</f>
        <v>54864.664000000004</v>
      </c>
      <c r="E123" s="32">
        <f>E15+E36+E41+E45+E47+E59+E61+E101+E116+E118+E120</f>
        <v>148125.723</v>
      </c>
      <c r="F123" s="32">
        <f>F15+F36+F41+F45+F47+F59+F61+F101+F116+F118+F120</f>
        <v>28805.432000000001</v>
      </c>
    </row>
    <row r="124" spans="1:6" hidden="1" x14ac:dyDescent="0.2">
      <c r="A124" s="33">
        <v>0</v>
      </c>
      <c r="B124" s="70" t="s">
        <v>108</v>
      </c>
      <c r="C124" s="34">
        <v>0</v>
      </c>
      <c r="D124" s="34">
        <v>0</v>
      </c>
      <c r="E124" s="3"/>
    </row>
    <row r="125" spans="1:6" hidden="1" x14ac:dyDescent="0.2">
      <c r="A125" s="33">
        <v>0</v>
      </c>
      <c r="B125" s="70" t="s">
        <v>108</v>
      </c>
      <c r="C125" s="34">
        <v>0</v>
      </c>
      <c r="D125" s="34">
        <v>0</v>
      </c>
      <c r="E125" s="3"/>
    </row>
    <row r="126" spans="1:6" hidden="1" x14ac:dyDescent="0.2">
      <c r="A126" s="33">
        <v>0</v>
      </c>
      <c r="B126" s="70" t="s">
        <v>108</v>
      </c>
      <c r="C126" s="34">
        <v>0</v>
      </c>
      <c r="D126" s="34">
        <v>0</v>
      </c>
      <c r="E126" s="3"/>
    </row>
    <row r="127" spans="1:6" hidden="1" x14ac:dyDescent="0.2">
      <c r="A127" s="33">
        <v>0</v>
      </c>
      <c r="B127" s="70" t="s">
        <v>108</v>
      </c>
      <c r="C127" s="34">
        <v>0</v>
      </c>
      <c r="D127" s="34">
        <v>0</v>
      </c>
      <c r="E127" s="3"/>
    </row>
    <row r="128" spans="1:6" hidden="1" x14ac:dyDescent="0.2">
      <c r="A128" s="33">
        <v>0</v>
      </c>
      <c r="B128" s="70" t="s">
        <v>108</v>
      </c>
      <c r="C128" s="34">
        <v>0</v>
      </c>
      <c r="D128" s="34">
        <v>0</v>
      </c>
      <c r="E128" s="3"/>
    </row>
    <row r="129" spans="1:11" hidden="1" x14ac:dyDescent="0.2">
      <c r="A129" s="33">
        <v>0</v>
      </c>
      <c r="B129" s="70" t="s">
        <v>108</v>
      </c>
      <c r="C129" s="34">
        <v>0</v>
      </c>
      <c r="D129" s="34">
        <v>0</v>
      </c>
      <c r="E129" s="3"/>
    </row>
    <row r="130" spans="1:11" hidden="1" x14ac:dyDescent="0.2">
      <c r="A130" s="33">
        <v>0</v>
      </c>
      <c r="B130" s="70" t="s">
        <v>108</v>
      </c>
      <c r="C130" s="34">
        <v>0</v>
      </c>
      <c r="D130" s="34">
        <v>0</v>
      </c>
      <c r="E130" s="3"/>
    </row>
    <row r="131" spans="1:11" hidden="1" x14ac:dyDescent="0.2">
      <c r="A131" s="33">
        <v>0</v>
      </c>
      <c r="B131" s="70" t="s">
        <v>108</v>
      </c>
      <c r="C131" s="34">
        <v>0</v>
      </c>
      <c r="D131" s="34">
        <v>0</v>
      </c>
      <c r="E131" s="3"/>
    </row>
    <row r="132" spans="1:11" hidden="1" x14ac:dyDescent="0.2">
      <c r="A132" s="33">
        <v>0</v>
      </c>
      <c r="B132" s="70" t="s">
        <v>108</v>
      </c>
      <c r="C132" s="34">
        <v>0</v>
      </c>
      <c r="D132" s="34">
        <v>0</v>
      </c>
      <c r="E132" s="3"/>
    </row>
    <row r="133" spans="1:11" hidden="1" x14ac:dyDescent="0.2">
      <c r="A133" s="33">
        <v>0</v>
      </c>
      <c r="B133" s="70" t="s">
        <v>108</v>
      </c>
      <c r="C133" s="34">
        <v>0</v>
      </c>
      <c r="D133" s="34">
        <v>0</v>
      </c>
      <c r="E133" s="3"/>
    </row>
    <row r="134" spans="1:11" hidden="1" x14ac:dyDescent="0.2">
      <c r="A134" s="33">
        <v>0</v>
      </c>
      <c r="B134" s="70" t="s">
        <v>108</v>
      </c>
      <c r="C134" s="34">
        <v>0</v>
      </c>
      <c r="D134" s="34">
        <v>0</v>
      </c>
      <c r="E134" s="3"/>
    </row>
    <row r="135" spans="1:11" x14ac:dyDescent="0.2">
      <c r="C135" s="64"/>
    </row>
    <row r="137" spans="1:11" s="11" customFormat="1" ht="71.650000000000006" customHeight="1" x14ac:dyDescent="0.2">
      <c r="A137" s="35"/>
      <c r="B137" s="73"/>
      <c r="C137" s="36"/>
      <c r="D137" s="37"/>
      <c r="G137" s="4"/>
      <c r="K137" s="4"/>
    </row>
    <row r="138" spans="1:11" s="11" customFormat="1" x14ac:dyDescent="0.2">
      <c r="A138" s="35"/>
      <c r="B138" s="73"/>
      <c r="C138" s="36"/>
      <c r="D138" s="37"/>
      <c r="G138" s="4"/>
      <c r="K138" s="4"/>
    </row>
    <row r="139" spans="1:11" s="11" customFormat="1" x14ac:dyDescent="0.2">
      <c r="A139" s="35"/>
      <c r="B139" s="73"/>
      <c r="C139" s="36"/>
      <c r="D139" s="37"/>
      <c r="G139" s="4"/>
    </row>
    <row r="140" spans="1:11" s="11" customFormat="1" x14ac:dyDescent="0.2">
      <c r="A140" s="35"/>
      <c r="B140" s="73"/>
      <c r="C140" s="36"/>
      <c r="D140" s="37"/>
      <c r="G140" s="4"/>
    </row>
    <row r="141" spans="1:11" s="11" customFormat="1" x14ac:dyDescent="0.2">
      <c r="A141" s="35"/>
      <c r="B141" s="73"/>
      <c r="C141" s="36"/>
      <c r="D141" s="37"/>
    </row>
    <row r="142" spans="1:11" x14ac:dyDescent="0.2">
      <c r="B142" s="74"/>
      <c r="G142" s="11"/>
      <c r="K142" s="11"/>
    </row>
    <row r="143" spans="1:11" x14ac:dyDescent="0.2">
      <c r="B143" s="74"/>
      <c r="G143" s="11"/>
      <c r="K143" s="11"/>
    </row>
    <row r="144" spans="1:11" x14ac:dyDescent="0.2">
      <c r="B144" s="74"/>
      <c r="G144" s="11"/>
    </row>
    <row r="145" spans="7:7" x14ac:dyDescent="0.2">
      <c r="G145" s="11"/>
    </row>
  </sheetData>
  <sheetProtection selectLockedCells="1" selectUnlockedCells="1"/>
  <mergeCells count="11">
    <mergeCell ref="E11:F12"/>
    <mergeCell ref="A1:F1"/>
    <mergeCell ref="A2:F2"/>
    <mergeCell ref="A3:F3"/>
    <mergeCell ref="A4:F4"/>
    <mergeCell ref="A5:F5"/>
    <mergeCell ref="A123:B123"/>
    <mergeCell ref="A9:D9"/>
    <mergeCell ref="A11:A13"/>
    <mergeCell ref="B11:B13"/>
    <mergeCell ref="C11:D12"/>
  </mergeCells>
  <pageMargins left="0.39370078740157483" right="0.39370078740157483" top="0.59055118110236227" bottom="0.59055118110236227" header="0" footer="0"/>
  <pageSetup paperSize="9" scale="88" firstPageNumber="0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49" r:id="rId4" name="ToggleButton1">
          <controlPr defaultSize="0" print="0" autoLine="0" r:id="rId5">
            <anchor moveWithCells="1">
              <from>
                <xdr:col>23</xdr:col>
                <xdr:colOff>0</xdr:colOff>
                <xdr:row>2</xdr:row>
                <xdr:rowOff>0</xdr:rowOff>
              </from>
              <to>
                <xdr:col>28</xdr:col>
                <xdr:colOff>590550</xdr:colOff>
                <xdr:row>3</xdr:row>
                <xdr:rowOff>19050</xdr:rowOff>
              </to>
            </anchor>
          </controlPr>
        </control>
      </mc:Choice>
      <mc:Fallback>
        <control shapeId="2049" r:id="rId4" name="Toggle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0"/>
  <dimension ref="A1:H229"/>
  <sheetViews>
    <sheetView tabSelected="1" view="pageBreakPreview" topLeftCell="A112" zoomScaleSheetLayoutView="100" workbookViewId="0">
      <selection activeCell="K134" sqref="K134"/>
    </sheetView>
  </sheetViews>
  <sheetFormatPr defaultColWidth="9.140625" defaultRowHeight="12.75" x14ac:dyDescent="0.2"/>
  <cols>
    <col min="1" max="1" width="68.28515625" style="132" customWidth="1"/>
    <col min="2" max="2" width="12.140625" style="132" customWidth="1"/>
    <col min="3" max="3" width="6.28515625" style="132" customWidth="1"/>
    <col min="4" max="4" width="12.28515625" style="22" customWidth="1"/>
    <col min="5" max="5" width="14.7109375" style="22" customWidth="1"/>
    <col min="6" max="6" width="13.140625" style="125" customWidth="1"/>
    <col min="7" max="7" width="15" style="125" customWidth="1"/>
    <col min="8" max="16384" width="9.140625" style="5"/>
  </cols>
  <sheetData>
    <row r="1" spans="1:7" s="1" customFormat="1" ht="14.25" x14ac:dyDescent="0.2">
      <c r="A1" s="173" t="s">
        <v>214</v>
      </c>
      <c r="B1" s="173"/>
      <c r="C1" s="173"/>
      <c r="D1" s="173"/>
      <c r="E1" s="173"/>
      <c r="F1" s="173"/>
      <c r="G1" s="173"/>
    </row>
    <row r="2" spans="1:7" s="1" customFormat="1" ht="14.25" x14ac:dyDescent="0.2">
      <c r="A2" s="173" t="s">
        <v>208</v>
      </c>
      <c r="B2" s="173"/>
      <c r="C2" s="173"/>
      <c r="D2" s="173"/>
      <c r="E2" s="173"/>
      <c r="F2" s="173"/>
      <c r="G2" s="173"/>
    </row>
    <row r="3" spans="1:7" s="1" customFormat="1" ht="14.25" x14ac:dyDescent="0.2">
      <c r="A3" s="174" t="s">
        <v>209</v>
      </c>
      <c r="B3" s="174"/>
      <c r="C3" s="174"/>
      <c r="D3" s="174"/>
      <c r="E3" s="174"/>
      <c r="F3" s="174"/>
      <c r="G3" s="174"/>
    </row>
    <row r="4" spans="1:7" s="1" customFormat="1" ht="15" x14ac:dyDescent="0.25">
      <c r="A4" s="127"/>
      <c r="B4" s="127"/>
      <c r="C4" s="127"/>
      <c r="D4" s="127"/>
      <c r="E4" s="127"/>
      <c r="F4" s="127"/>
      <c r="G4" s="127"/>
    </row>
    <row r="5" spans="1:7" s="1" customFormat="1" ht="27.75" customHeight="1" x14ac:dyDescent="0.2">
      <c r="A5" s="175" t="s">
        <v>215</v>
      </c>
      <c r="B5" s="175"/>
      <c r="C5" s="175"/>
      <c r="D5" s="175"/>
      <c r="E5" s="175"/>
      <c r="F5" s="175"/>
      <c r="G5" s="175"/>
    </row>
    <row r="6" spans="1:7" s="6" customFormat="1" ht="15" customHeight="1" x14ac:dyDescent="0.25">
      <c r="A6" s="168"/>
      <c r="B6" s="168"/>
      <c r="C6" s="168"/>
      <c r="D6" s="168"/>
      <c r="E6" s="168"/>
      <c r="F6" s="126"/>
      <c r="G6" s="126"/>
    </row>
    <row r="7" spans="1:7" s="6" customFormat="1" ht="15" x14ac:dyDescent="0.25">
      <c r="A7" s="117"/>
      <c r="B7" s="117"/>
      <c r="C7" s="117"/>
      <c r="D7" s="117"/>
      <c r="E7" s="128"/>
      <c r="F7" s="126"/>
      <c r="G7" s="134" t="s">
        <v>213</v>
      </c>
    </row>
    <row r="8" spans="1:7" s="6" customFormat="1" ht="14.25" customHeight="1" x14ac:dyDescent="0.2">
      <c r="A8" s="150" t="s">
        <v>7</v>
      </c>
      <c r="B8" s="171" t="s">
        <v>2</v>
      </c>
      <c r="C8" s="171" t="s">
        <v>3</v>
      </c>
      <c r="D8" s="169" t="s">
        <v>204</v>
      </c>
      <c r="E8" s="170"/>
      <c r="F8" s="169" t="s">
        <v>205</v>
      </c>
      <c r="G8" s="170"/>
    </row>
    <row r="9" spans="1:7" s="6" customFormat="1" ht="104.25" customHeight="1" x14ac:dyDescent="0.2">
      <c r="A9" s="150"/>
      <c r="B9" s="172"/>
      <c r="C9" s="172"/>
      <c r="D9" s="140" t="s">
        <v>4</v>
      </c>
      <c r="E9" s="19" t="s">
        <v>173</v>
      </c>
      <c r="F9" s="140" t="s">
        <v>4</v>
      </c>
      <c r="G9" s="19" t="s">
        <v>173</v>
      </c>
    </row>
    <row r="10" spans="1:7" ht="25.5" x14ac:dyDescent="0.2">
      <c r="A10" s="57" t="s">
        <v>174</v>
      </c>
      <c r="B10" s="57" t="str">
        <f>'3'!D14</f>
        <v>0100000000</v>
      </c>
      <c r="C10" s="57"/>
      <c r="D10" s="58">
        <f>D11+D13+D20+D15+D18</f>
        <v>58333.843999999997</v>
      </c>
      <c r="E10" s="58">
        <f>E11+E13+E20+E15+E18</f>
        <v>363</v>
      </c>
      <c r="F10" s="58">
        <f>F11+F13+F20+F15+F18</f>
        <v>31918.851999999999</v>
      </c>
      <c r="G10" s="58">
        <f>G11+G13+G20+G15+G18</f>
        <v>363</v>
      </c>
    </row>
    <row r="11" spans="1:7" ht="38.25" x14ac:dyDescent="0.2">
      <c r="A11" s="10" t="s">
        <v>43</v>
      </c>
      <c r="B11" s="10" t="s">
        <v>9</v>
      </c>
      <c r="C11" s="10">
        <v>100</v>
      </c>
      <c r="D11" s="49">
        <f>D12</f>
        <v>13657.451999999999</v>
      </c>
      <c r="E11" s="49">
        <f>E12</f>
        <v>0</v>
      </c>
      <c r="F11" s="49">
        <f>F12</f>
        <v>6483.9560000000001</v>
      </c>
      <c r="G11" s="49">
        <f>G12</f>
        <v>0</v>
      </c>
    </row>
    <row r="12" spans="1:7" x14ac:dyDescent="0.2">
      <c r="A12" s="10" t="s">
        <v>94</v>
      </c>
      <c r="B12" s="10" t="s">
        <v>9</v>
      </c>
      <c r="C12" s="10">
        <v>110</v>
      </c>
      <c r="D12" s="49">
        <f>'3'!F20+'3'!F30</f>
        <v>13657.451999999999</v>
      </c>
      <c r="E12" s="49">
        <f>'3'!G20+'3'!G30</f>
        <v>0</v>
      </c>
      <c r="F12" s="49">
        <f>'3'!H20+'3'!H30</f>
        <v>6483.9560000000001</v>
      </c>
      <c r="G12" s="49">
        <f>'3'!I20+'3'!I30</f>
        <v>0</v>
      </c>
    </row>
    <row r="13" spans="1:7" ht="25.5" x14ac:dyDescent="0.2">
      <c r="A13" s="43" t="s">
        <v>45</v>
      </c>
      <c r="B13" s="10" t="s">
        <v>9</v>
      </c>
      <c r="C13" s="10">
        <v>200</v>
      </c>
      <c r="D13" s="49">
        <f>D14</f>
        <v>910.0390000000001</v>
      </c>
      <c r="E13" s="49">
        <f>E14</f>
        <v>0</v>
      </c>
      <c r="F13" s="49">
        <f>F14</f>
        <v>258.20100000000002</v>
      </c>
      <c r="G13" s="49">
        <f>G14</f>
        <v>0</v>
      </c>
    </row>
    <row r="14" spans="1:7" ht="25.5" x14ac:dyDescent="0.2">
      <c r="A14" s="10" t="s">
        <v>46</v>
      </c>
      <c r="B14" s="10" t="s">
        <v>9</v>
      </c>
      <c r="C14" s="10">
        <v>240</v>
      </c>
      <c r="D14" s="49">
        <f>'3'!F22+'3'!F32+'3'!F38</f>
        <v>910.0390000000001</v>
      </c>
      <c r="E14" s="49">
        <f>'3'!G22+'3'!G32+'3'!G38</f>
        <v>0</v>
      </c>
      <c r="F14" s="49">
        <f>'3'!H22+'3'!H32+'3'!H38</f>
        <v>258.20100000000002</v>
      </c>
      <c r="G14" s="49">
        <f>'3'!I22+'3'!I32+'3'!I38</f>
        <v>0</v>
      </c>
    </row>
    <row r="15" spans="1:7" x14ac:dyDescent="0.2">
      <c r="A15" s="10" t="s">
        <v>53</v>
      </c>
      <c r="B15" s="10" t="s">
        <v>9</v>
      </c>
      <c r="C15" s="10">
        <v>500</v>
      </c>
      <c r="D15" s="49">
        <f>D16+D17</f>
        <v>42666.023000000001</v>
      </c>
      <c r="E15" s="49">
        <f>E16+E17</f>
        <v>363</v>
      </c>
      <c r="F15" s="49">
        <f>F16+F17</f>
        <v>24605.803</v>
      </c>
      <c r="G15" s="49">
        <f>G16+G17</f>
        <v>363</v>
      </c>
    </row>
    <row r="16" spans="1:7" x14ac:dyDescent="0.2">
      <c r="A16" s="10" t="s">
        <v>59</v>
      </c>
      <c r="B16" s="10" t="s">
        <v>9</v>
      </c>
      <c r="C16" s="10">
        <v>510</v>
      </c>
      <c r="D16" s="49">
        <f>'3'!F53</f>
        <v>24888</v>
      </c>
      <c r="E16" s="49">
        <f>'3'!G53+'3'!G57</f>
        <v>363</v>
      </c>
      <c r="F16" s="49">
        <f>'3'!H53</f>
        <v>21014.633999999998</v>
      </c>
      <c r="G16" s="49">
        <f>'3'!I53+'3'!I57</f>
        <v>363</v>
      </c>
    </row>
    <row r="17" spans="1:7" x14ac:dyDescent="0.2">
      <c r="A17" s="10" t="s">
        <v>54</v>
      </c>
      <c r="B17" s="10" t="s">
        <v>9</v>
      </c>
      <c r="C17" s="10">
        <v>540</v>
      </c>
      <c r="D17" s="49">
        <f>'3'!F45+'3'!F57</f>
        <v>17778.023000000001</v>
      </c>
      <c r="E17" s="49">
        <f>'3'!G45</f>
        <v>0</v>
      </c>
      <c r="F17" s="49">
        <f>'3'!H45+'3'!H57</f>
        <v>3591.1689999999999</v>
      </c>
      <c r="G17" s="49">
        <f>'3'!I45</f>
        <v>0</v>
      </c>
    </row>
    <row r="18" spans="1:7" x14ac:dyDescent="0.2">
      <c r="A18" s="10" t="s">
        <v>56</v>
      </c>
      <c r="B18" s="10" t="s">
        <v>9</v>
      </c>
      <c r="C18" s="10">
        <v>700</v>
      </c>
      <c r="D18" s="49">
        <f>D19</f>
        <v>1100</v>
      </c>
      <c r="E18" s="49">
        <f>E19</f>
        <v>0</v>
      </c>
      <c r="F18" s="49">
        <f>F19</f>
        <v>570.81399999999996</v>
      </c>
      <c r="G18" s="49">
        <f>G19</f>
        <v>0</v>
      </c>
    </row>
    <row r="19" spans="1:7" x14ac:dyDescent="0.2">
      <c r="A19" s="10" t="s">
        <v>57</v>
      </c>
      <c r="B19" s="10" t="s">
        <v>9</v>
      </c>
      <c r="C19" s="10">
        <v>730</v>
      </c>
      <c r="D19" s="49">
        <f>'3'!F49</f>
        <v>1100</v>
      </c>
      <c r="E19" s="49">
        <f>'3'!G49</f>
        <v>0</v>
      </c>
      <c r="F19" s="49">
        <f>'3'!H49</f>
        <v>570.81399999999996</v>
      </c>
      <c r="G19" s="49">
        <f>'3'!I49</f>
        <v>0</v>
      </c>
    </row>
    <row r="20" spans="1:7" x14ac:dyDescent="0.2">
      <c r="A20" s="10" t="s">
        <v>47</v>
      </c>
      <c r="B20" s="10" t="s">
        <v>9</v>
      </c>
      <c r="C20" s="10">
        <v>800</v>
      </c>
      <c r="D20" s="49">
        <f>D21</f>
        <v>0.33</v>
      </c>
      <c r="E20" s="49">
        <f>E21</f>
        <v>0</v>
      </c>
      <c r="F20" s="49">
        <f>F21</f>
        <v>7.8E-2</v>
      </c>
      <c r="G20" s="49">
        <f>G21</f>
        <v>0</v>
      </c>
    </row>
    <row r="21" spans="1:7" x14ac:dyDescent="0.2">
      <c r="A21" s="10" t="s">
        <v>48</v>
      </c>
      <c r="B21" s="10" t="s">
        <v>9</v>
      </c>
      <c r="C21" s="10">
        <v>850</v>
      </c>
      <c r="D21" s="49">
        <f>'3'!F34</f>
        <v>0.33</v>
      </c>
      <c r="E21" s="49">
        <f>'3'!G34</f>
        <v>0</v>
      </c>
      <c r="F21" s="49">
        <f>'3'!H34</f>
        <v>7.8E-2</v>
      </c>
      <c r="G21" s="49">
        <f>'3'!I34</f>
        <v>0</v>
      </c>
    </row>
    <row r="22" spans="1:7" ht="25.5" x14ac:dyDescent="0.2">
      <c r="A22" s="57" t="s">
        <v>175</v>
      </c>
      <c r="B22" s="57" t="str">
        <f>'3'!D60</f>
        <v>0200000000</v>
      </c>
      <c r="C22" s="57"/>
      <c r="D22" s="58">
        <f>D23+D25+D29+D31+D27</f>
        <v>25590.128999999997</v>
      </c>
      <c r="E22" s="58">
        <f>E23+E25+E29+E31+E27</f>
        <v>20107.735999999997</v>
      </c>
      <c r="F22" s="58">
        <f>F23+F25+F29+F31+F27</f>
        <v>16451.89</v>
      </c>
      <c r="G22" s="58">
        <f>G23+G25+G29+G31+G27</f>
        <v>14301.152</v>
      </c>
    </row>
    <row r="23" spans="1:7" ht="38.25" x14ac:dyDescent="0.2">
      <c r="A23" s="10" t="s">
        <v>43</v>
      </c>
      <c r="B23" s="10" t="s">
        <v>16</v>
      </c>
      <c r="C23" s="10">
        <v>100</v>
      </c>
      <c r="D23" s="49">
        <f>D24</f>
        <v>1891.7080000000001</v>
      </c>
      <c r="E23" s="49">
        <f>E24</f>
        <v>0</v>
      </c>
      <c r="F23" s="49">
        <f>F24</f>
        <v>812.56500000000005</v>
      </c>
      <c r="G23" s="49">
        <f>G24</f>
        <v>0</v>
      </c>
    </row>
    <row r="24" spans="1:7" x14ac:dyDescent="0.2">
      <c r="A24" s="10" t="s">
        <v>94</v>
      </c>
      <c r="B24" s="10" t="s">
        <v>16</v>
      </c>
      <c r="C24" s="10">
        <v>110</v>
      </c>
      <c r="D24" s="49">
        <f>'3'!F62</f>
        <v>1891.7080000000001</v>
      </c>
      <c r="E24" s="49">
        <f>'3'!G62</f>
        <v>0</v>
      </c>
      <c r="F24" s="49">
        <f>'3'!H62</f>
        <v>812.56500000000005</v>
      </c>
      <c r="G24" s="49">
        <f>'3'!I62</f>
        <v>0</v>
      </c>
    </row>
    <row r="25" spans="1:7" ht="25.5" x14ac:dyDescent="0.2">
      <c r="A25" s="43" t="s">
        <v>45</v>
      </c>
      <c r="B25" s="10" t="s">
        <v>16</v>
      </c>
      <c r="C25" s="10">
        <v>200</v>
      </c>
      <c r="D25" s="49">
        <f>D26</f>
        <v>4050.3429999999998</v>
      </c>
      <c r="E25" s="49">
        <f>E26</f>
        <v>1045.154</v>
      </c>
      <c r="F25" s="49">
        <f>F26</f>
        <v>1208.3509999999999</v>
      </c>
      <c r="G25" s="49">
        <f>G26</f>
        <v>45.154000000000003</v>
      </c>
    </row>
    <row r="26" spans="1:7" ht="25.5" x14ac:dyDescent="0.2">
      <c r="A26" s="10" t="s">
        <v>46</v>
      </c>
      <c r="B26" s="10" t="s">
        <v>16</v>
      </c>
      <c r="C26" s="10">
        <v>240</v>
      </c>
      <c r="D26" s="49">
        <f>'3'!F64+'3'!F90+'3'!F83+'3'!F98</f>
        <v>4050.3429999999998</v>
      </c>
      <c r="E26" s="49">
        <f>'3'!G64+'3'!G90+'3'!G83+'3'!G98</f>
        <v>1045.154</v>
      </c>
      <c r="F26" s="49">
        <f>'3'!H64+'3'!H90+'3'!H83+'3'!H98</f>
        <v>1208.3509999999999</v>
      </c>
      <c r="G26" s="49">
        <f>'3'!I64+'3'!I90+'3'!I83+'3'!I98</f>
        <v>45.154000000000003</v>
      </c>
    </row>
    <row r="27" spans="1:7" x14ac:dyDescent="0.2">
      <c r="A27" s="10" t="s">
        <v>81</v>
      </c>
      <c r="B27" s="10" t="s">
        <v>16</v>
      </c>
      <c r="C27" s="10">
        <v>300</v>
      </c>
      <c r="D27" s="49">
        <f>D28</f>
        <v>1732.962</v>
      </c>
      <c r="E27" s="49">
        <f>E28</f>
        <v>1732.962</v>
      </c>
      <c r="F27" s="49">
        <f>F28</f>
        <v>0</v>
      </c>
      <c r="G27" s="49">
        <f>G28</f>
        <v>0</v>
      </c>
    </row>
    <row r="28" spans="1:7" ht="25.5" x14ac:dyDescent="0.2">
      <c r="A28" s="10" t="s">
        <v>82</v>
      </c>
      <c r="B28" s="10" t="s">
        <v>16</v>
      </c>
      <c r="C28" s="10">
        <v>320</v>
      </c>
      <c r="D28" s="49">
        <f>'3'!F113</f>
        <v>1732.962</v>
      </c>
      <c r="E28" s="49">
        <f>'3'!G113</f>
        <v>1732.962</v>
      </c>
      <c r="F28" s="49">
        <f>'3'!H113</f>
        <v>0</v>
      </c>
      <c r="G28" s="49">
        <f>'3'!I113</f>
        <v>0</v>
      </c>
    </row>
    <row r="29" spans="1:7" ht="25.5" x14ac:dyDescent="0.2">
      <c r="A29" s="10" t="s">
        <v>85</v>
      </c>
      <c r="B29" s="10" t="s">
        <v>16</v>
      </c>
      <c r="C29" s="10">
        <v>400</v>
      </c>
      <c r="D29" s="49">
        <f>D30</f>
        <v>17329.62</v>
      </c>
      <c r="E29" s="49">
        <f>E30</f>
        <v>17329.62</v>
      </c>
      <c r="F29" s="49">
        <f>F30</f>
        <v>14255.998</v>
      </c>
      <c r="G29" s="49">
        <f>G30</f>
        <v>14255.998</v>
      </c>
    </row>
    <row r="30" spans="1:7" x14ac:dyDescent="0.2">
      <c r="A30" s="10" t="s">
        <v>120</v>
      </c>
      <c r="B30" s="10" t="s">
        <v>16</v>
      </c>
      <c r="C30" s="10">
        <v>410</v>
      </c>
      <c r="D30" s="49">
        <f>'3'!F123</f>
        <v>17329.62</v>
      </c>
      <c r="E30" s="49">
        <f>'3'!G123</f>
        <v>17329.62</v>
      </c>
      <c r="F30" s="49">
        <f>'3'!H123</f>
        <v>14255.998</v>
      </c>
      <c r="G30" s="49">
        <f>'3'!I123</f>
        <v>14255.998</v>
      </c>
    </row>
    <row r="31" spans="1:7" x14ac:dyDescent="0.2">
      <c r="A31" s="10" t="s">
        <v>47</v>
      </c>
      <c r="B31" s="10" t="s">
        <v>16</v>
      </c>
      <c r="C31" s="10">
        <v>800</v>
      </c>
      <c r="D31" s="49">
        <f>D32</f>
        <v>585.49599999999998</v>
      </c>
      <c r="E31" s="49">
        <f>E32</f>
        <v>0</v>
      </c>
      <c r="F31" s="49">
        <f>F32</f>
        <v>174.976</v>
      </c>
      <c r="G31" s="49">
        <f>G32</f>
        <v>0</v>
      </c>
    </row>
    <row r="32" spans="1:7" x14ac:dyDescent="0.2">
      <c r="A32" s="10" t="s">
        <v>48</v>
      </c>
      <c r="B32" s="10" t="s">
        <v>16</v>
      </c>
      <c r="C32" s="10">
        <v>850</v>
      </c>
      <c r="D32" s="49">
        <f>'3'!F66</f>
        <v>585.49599999999998</v>
      </c>
      <c r="E32" s="49">
        <f>'3'!G66</f>
        <v>0</v>
      </c>
      <c r="F32" s="49">
        <f>'3'!H66</f>
        <v>174.976</v>
      </c>
      <c r="G32" s="49">
        <f>'3'!I66</f>
        <v>0</v>
      </c>
    </row>
    <row r="33" spans="1:7" ht="41.25" customHeight="1" x14ac:dyDescent="0.2">
      <c r="A33" s="57" t="s">
        <v>182</v>
      </c>
      <c r="B33" s="57" t="str">
        <f>'3'!D201</f>
        <v>0300000000</v>
      </c>
      <c r="C33" s="57"/>
      <c r="D33" s="58">
        <f>D34+D36+D38</f>
        <v>12987.376</v>
      </c>
      <c r="E33" s="58">
        <f>E34+E36+E38</f>
        <v>8580.5360000000001</v>
      </c>
      <c r="F33" s="58">
        <f>F34+F36+F38</f>
        <v>5236.21</v>
      </c>
      <c r="G33" s="58">
        <f>G34+G36+G38</f>
        <v>3221.0450000000001</v>
      </c>
    </row>
    <row r="34" spans="1:7" ht="38.25" x14ac:dyDescent="0.2">
      <c r="A34" s="10" t="s">
        <v>43</v>
      </c>
      <c r="B34" s="10" t="s">
        <v>30</v>
      </c>
      <c r="C34" s="10">
        <v>100</v>
      </c>
      <c r="D34" s="49">
        <f>D35</f>
        <v>7339.8459999999995</v>
      </c>
      <c r="E34" s="49">
        <f>E35</f>
        <v>3152.616</v>
      </c>
      <c r="F34" s="49">
        <f>F35</f>
        <v>3398.4540000000002</v>
      </c>
      <c r="G34" s="49">
        <f>G35</f>
        <v>1453.008</v>
      </c>
    </row>
    <row r="35" spans="1:7" x14ac:dyDescent="0.2">
      <c r="A35" s="10" t="s">
        <v>44</v>
      </c>
      <c r="B35" s="10" t="s">
        <v>30</v>
      </c>
      <c r="C35" s="10">
        <v>120</v>
      </c>
      <c r="D35" s="49">
        <f>'3'!F203</f>
        <v>7339.8459999999995</v>
      </c>
      <c r="E35" s="49">
        <f>'3'!G203</f>
        <v>3152.616</v>
      </c>
      <c r="F35" s="49">
        <f>'3'!H203</f>
        <v>3398.4540000000002</v>
      </c>
      <c r="G35" s="49">
        <f>'3'!I203</f>
        <v>1453.008</v>
      </c>
    </row>
    <row r="36" spans="1:7" ht="25.5" x14ac:dyDescent="0.2">
      <c r="A36" s="43" t="s">
        <v>45</v>
      </c>
      <c r="B36" s="10" t="s">
        <v>30</v>
      </c>
      <c r="C36" s="10">
        <v>200</v>
      </c>
      <c r="D36" s="49">
        <f>D37</f>
        <v>721.98500000000001</v>
      </c>
      <c r="E36" s="49">
        <f>E37</f>
        <v>502.375</v>
      </c>
      <c r="F36" s="49">
        <f>F37</f>
        <v>217.75</v>
      </c>
      <c r="G36" s="49">
        <f>G37</f>
        <v>148.03100000000001</v>
      </c>
    </row>
    <row r="37" spans="1:7" ht="25.5" x14ac:dyDescent="0.2">
      <c r="A37" s="10" t="s">
        <v>46</v>
      </c>
      <c r="B37" s="10" t="s">
        <v>30</v>
      </c>
      <c r="C37" s="10">
        <v>240</v>
      </c>
      <c r="D37" s="49">
        <f>'3'!F205</f>
        <v>721.98500000000001</v>
      </c>
      <c r="E37" s="49">
        <f>'3'!G205</f>
        <v>502.375</v>
      </c>
      <c r="F37" s="49">
        <f>'3'!H205</f>
        <v>217.75</v>
      </c>
      <c r="G37" s="49">
        <f>'3'!I205</f>
        <v>148.03100000000001</v>
      </c>
    </row>
    <row r="38" spans="1:7" x14ac:dyDescent="0.2">
      <c r="A38" s="10" t="s">
        <v>47</v>
      </c>
      <c r="B38" s="10" t="s">
        <v>30</v>
      </c>
      <c r="C38" s="10">
        <v>800</v>
      </c>
      <c r="D38" s="49">
        <f>D39</f>
        <v>4925.5450000000001</v>
      </c>
      <c r="E38" s="49">
        <f>E39</f>
        <v>4925.5450000000001</v>
      </c>
      <c r="F38" s="49">
        <f>F39</f>
        <v>1620.0060000000001</v>
      </c>
      <c r="G38" s="49">
        <f>G39</f>
        <v>1620.0060000000001</v>
      </c>
    </row>
    <row r="39" spans="1:7" ht="38.25" x14ac:dyDescent="0.2">
      <c r="A39" s="10" t="s">
        <v>97</v>
      </c>
      <c r="B39" s="10" t="s">
        <v>30</v>
      </c>
      <c r="C39" s="10">
        <v>810</v>
      </c>
      <c r="D39" s="49">
        <f>'3'!F207</f>
        <v>4925.5450000000001</v>
      </c>
      <c r="E39" s="49">
        <f>'3'!G207</f>
        <v>4925.5450000000001</v>
      </c>
      <c r="F39" s="49">
        <f>'3'!H207</f>
        <v>1620.0060000000001</v>
      </c>
      <c r="G39" s="49">
        <f>'3'!I207</f>
        <v>1620.0060000000001</v>
      </c>
    </row>
    <row r="40" spans="1:7" ht="63.75" x14ac:dyDescent="0.2">
      <c r="A40" s="57" t="s">
        <v>176</v>
      </c>
      <c r="B40" s="57" t="str">
        <f>'3'!D67</f>
        <v>0400000000</v>
      </c>
      <c r="C40" s="129"/>
      <c r="D40" s="102">
        <f t="shared" ref="D40:G41" si="0">D41</f>
        <v>27004.649000000001</v>
      </c>
      <c r="E40" s="102">
        <f t="shared" si="0"/>
        <v>0</v>
      </c>
      <c r="F40" s="102">
        <f t="shared" si="0"/>
        <v>11969.323</v>
      </c>
      <c r="G40" s="102">
        <f t="shared" si="0"/>
        <v>0</v>
      </c>
    </row>
    <row r="41" spans="1:7" ht="25.5" x14ac:dyDescent="0.2">
      <c r="A41" s="10" t="s">
        <v>64</v>
      </c>
      <c r="B41" s="10" t="s">
        <v>17</v>
      </c>
      <c r="C41" s="63">
        <v>600</v>
      </c>
      <c r="D41" s="9">
        <f t="shared" si="0"/>
        <v>27004.649000000001</v>
      </c>
      <c r="E41" s="9">
        <f t="shared" si="0"/>
        <v>0</v>
      </c>
      <c r="F41" s="9">
        <f t="shared" si="0"/>
        <v>11969.323</v>
      </c>
      <c r="G41" s="9">
        <f t="shared" si="0"/>
        <v>0</v>
      </c>
    </row>
    <row r="42" spans="1:7" x14ac:dyDescent="0.2">
      <c r="A42" s="10" t="s">
        <v>65</v>
      </c>
      <c r="B42" s="10" t="s">
        <v>17</v>
      </c>
      <c r="C42" s="63">
        <v>620</v>
      </c>
      <c r="D42" s="9">
        <f>'3'!F69</f>
        <v>27004.649000000001</v>
      </c>
      <c r="E42" s="9">
        <f>'3'!G69</f>
        <v>0</v>
      </c>
      <c r="F42" s="9">
        <f>'3'!H69</f>
        <v>11969.323</v>
      </c>
      <c r="G42" s="9">
        <f>'3'!I69</f>
        <v>0</v>
      </c>
    </row>
    <row r="43" spans="1:7" ht="25.5" x14ac:dyDescent="0.2">
      <c r="A43" s="57" t="s">
        <v>190</v>
      </c>
      <c r="B43" s="57" t="str">
        <f>'3'!D100</f>
        <v>0500000000</v>
      </c>
      <c r="C43" s="57"/>
      <c r="D43" s="18">
        <f t="shared" ref="D43:G44" si="1">D44</f>
        <v>42307.7</v>
      </c>
      <c r="E43" s="18">
        <f t="shared" si="1"/>
        <v>394.44500000000005</v>
      </c>
      <c r="F43" s="18">
        <f t="shared" si="1"/>
        <v>20329.457999999999</v>
      </c>
      <c r="G43" s="18">
        <f t="shared" si="1"/>
        <v>189.99</v>
      </c>
    </row>
    <row r="44" spans="1:7" ht="25.5" x14ac:dyDescent="0.2">
      <c r="A44" s="10" t="s">
        <v>64</v>
      </c>
      <c r="B44" s="10" t="s">
        <v>22</v>
      </c>
      <c r="C44" s="12">
        <v>600</v>
      </c>
      <c r="D44" s="55">
        <f t="shared" si="1"/>
        <v>42307.7</v>
      </c>
      <c r="E44" s="55">
        <f t="shared" si="1"/>
        <v>394.44500000000005</v>
      </c>
      <c r="F44" s="55">
        <f t="shared" si="1"/>
        <v>20329.457999999999</v>
      </c>
      <c r="G44" s="55">
        <f t="shared" si="1"/>
        <v>189.99</v>
      </c>
    </row>
    <row r="45" spans="1:7" x14ac:dyDescent="0.2">
      <c r="A45" s="10" t="s">
        <v>65</v>
      </c>
      <c r="B45" s="10" t="s">
        <v>22</v>
      </c>
      <c r="C45" s="12">
        <v>620</v>
      </c>
      <c r="D45" s="55">
        <f>'3'!F102+'3'!F106+'3'!F131</f>
        <v>42307.7</v>
      </c>
      <c r="E45" s="55">
        <f>'3'!G102+'3'!G106+'3'!G131</f>
        <v>394.44500000000005</v>
      </c>
      <c r="F45" s="55">
        <f>'3'!H102+'3'!H106+'3'!H131</f>
        <v>20329.457999999999</v>
      </c>
      <c r="G45" s="55">
        <f>'3'!I102+'3'!I106+'3'!I131</f>
        <v>189.99</v>
      </c>
    </row>
    <row r="46" spans="1:7" ht="40.9" customHeight="1" x14ac:dyDescent="0.2">
      <c r="A46" s="57" t="s">
        <v>184</v>
      </c>
      <c r="B46" s="57" t="str">
        <f>'3'!D243</f>
        <v>0600000000</v>
      </c>
      <c r="C46" s="57"/>
      <c r="D46" s="58">
        <f t="shared" ref="D46:G47" si="2">D47</f>
        <v>62731.645000000004</v>
      </c>
      <c r="E46" s="58">
        <f t="shared" si="2"/>
        <v>9109.643</v>
      </c>
      <c r="F46" s="58">
        <f t="shared" si="2"/>
        <v>27091.331999999999</v>
      </c>
      <c r="G46" s="58">
        <f t="shared" si="2"/>
        <v>1948.3810000000001</v>
      </c>
    </row>
    <row r="47" spans="1:7" ht="25.5" x14ac:dyDescent="0.2">
      <c r="A47" s="10" t="s">
        <v>64</v>
      </c>
      <c r="B47" s="10" t="s">
        <v>32</v>
      </c>
      <c r="C47" s="10">
        <v>600</v>
      </c>
      <c r="D47" s="49">
        <f t="shared" si="2"/>
        <v>62731.645000000004</v>
      </c>
      <c r="E47" s="49">
        <f t="shared" si="2"/>
        <v>9109.643</v>
      </c>
      <c r="F47" s="49">
        <f t="shared" si="2"/>
        <v>27091.331999999999</v>
      </c>
      <c r="G47" s="49">
        <f t="shared" si="2"/>
        <v>1948.3810000000001</v>
      </c>
    </row>
    <row r="48" spans="1:7" x14ac:dyDescent="0.2">
      <c r="A48" s="10" t="s">
        <v>65</v>
      </c>
      <c r="B48" s="10" t="s">
        <v>32</v>
      </c>
      <c r="C48" s="10">
        <v>620</v>
      </c>
      <c r="D48" s="49">
        <f>'3'!F228+'3'!F245+'3'!F280+'3'!F286</f>
        <v>62731.645000000004</v>
      </c>
      <c r="E48" s="49">
        <f>'3'!G228+'3'!G245+'3'!G280+'3'!G286</f>
        <v>9109.643</v>
      </c>
      <c r="F48" s="49">
        <f>'3'!H228+'3'!H245+'3'!H280+'3'!H286</f>
        <v>27091.331999999999</v>
      </c>
      <c r="G48" s="49">
        <f>'3'!I228+'3'!I245+'3'!I280+'3'!I286</f>
        <v>1948.3810000000001</v>
      </c>
    </row>
    <row r="49" spans="1:7" ht="25.5" x14ac:dyDescent="0.2">
      <c r="A49" s="57" t="s">
        <v>185</v>
      </c>
      <c r="B49" s="57" t="str">
        <f>'3'!D296</f>
        <v>0700000000</v>
      </c>
      <c r="C49" s="57"/>
      <c r="D49" s="58">
        <f t="shared" ref="D49:G50" si="3">D50</f>
        <v>2777.759</v>
      </c>
      <c r="E49" s="58">
        <f t="shared" si="3"/>
        <v>0</v>
      </c>
      <c r="F49" s="58">
        <f t="shared" si="3"/>
        <v>1188.5920000000001</v>
      </c>
      <c r="G49" s="58">
        <f t="shared" si="3"/>
        <v>0</v>
      </c>
    </row>
    <row r="50" spans="1:7" ht="25.5" x14ac:dyDescent="0.2">
      <c r="A50" s="10" t="s">
        <v>64</v>
      </c>
      <c r="B50" s="10" t="s">
        <v>38</v>
      </c>
      <c r="C50" s="10">
        <v>600</v>
      </c>
      <c r="D50" s="49">
        <f t="shared" si="3"/>
        <v>2777.759</v>
      </c>
      <c r="E50" s="49">
        <f t="shared" si="3"/>
        <v>0</v>
      </c>
      <c r="F50" s="49">
        <f t="shared" si="3"/>
        <v>1188.5920000000001</v>
      </c>
      <c r="G50" s="49">
        <f t="shared" si="3"/>
        <v>0</v>
      </c>
    </row>
    <row r="51" spans="1:7" x14ac:dyDescent="0.2">
      <c r="A51" s="10" t="s">
        <v>65</v>
      </c>
      <c r="B51" s="10" t="s">
        <v>38</v>
      </c>
      <c r="C51" s="10">
        <v>620</v>
      </c>
      <c r="D51" s="49">
        <f>'3'!F298</f>
        <v>2777.759</v>
      </c>
      <c r="E51" s="49">
        <f>'3'!G298</f>
        <v>0</v>
      </c>
      <c r="F51" s="49">
        <f>'3'!H298</f>
        <v>1188.5920000000001</v>
      </c>
      <c r="G51" s="49">
        <f>'3'!I298</f>
        <v>0</v>
      </c>
    </row>
    <row r="52" spans="1:7" ht="38.25" x14ac:dyDescent="0.2">
      <c r="A52" s="57" t="s">
        <v>183</v>
      </c>
      <c r="B52" s="57" t="str">
        <f>'3'!D218</f>
        <v>0800000000</v>
      </c>
      <c r="C52" s="57"/>
      <c r="D52" s="58">
        <f t="shared" ref="D52:G53" si="4">D53</f>
        <v>4280.1779999999999</v>
      </c>
      <c r="E52" s="58">
        <f t="shared" si="4"/>
        <v>0</v>
      </c>
      <c r="F52" s="58">
        <f t="shared" si="4"/>
        <v>2822.53</v>
      </c>
      <c r="G52" s="58">
        <f t="shared" si="4"/>
        <v>0</v>
      </c>
    </row>
    <row r="53" spans="1:7" x14ac:dyDescent="0.2">
      <c r="A53" s="10" t="s">
        <v>47</v>
      </c>
      <c r="B53" s="10" t="s">
        <v>31</v>
      </c>
      <c r="C53" s="10">
        <v>800</v>
      </c>
      <c r="D53" s="49">
        <f t="shared" si="4"/>
        <v>4280.1779999999999</v>
      </c>
      <c r="E53" s="49">
        <f t="shared" si="4"/>
        <v>0</v>
      </c>
      <c r="F53" s="49">
        <f t="shared" si="4"/>
        <v>2822.53</v>
      </c>
      <c r="G53" s="49">
        <f t="shared" si="4"/>
        <v>0</v>
      </c>
    </row>
    <row r="54" spans="1:7" ht="38.25" x14ac:dyDescent="0.2">
      <c r="A54" s="10" t="s">
        <v>97</v>
      </c>
      <c r="B54" s="10" t="s">
        <v>31</v>
      </c>
      <c r="C54" s="10">
        <v>810</v>
      </c>
      <c r="D54" s="49">
        <f>'3'!F220</f>
        <v>4280.1779999999999</v>
      </c>
      <c r="E54" s="49">
        <f>'3'!G220</f>
        <v>0</v>
      </c>
      <c r="F54" s="49">
        <f>'3'!H220</f>
        <v>2822.53</v>
      </c>
      <c r="G54" s="49">
        <f>'3'!I220</f>
        <v>0</v>
      </c>
    </row>
    <row r="55" spans="1:7" ht="25.5" hidden="1" customHeight="1" x14ac:dyDescent="0.2">
      <c r="A55" s="10" t="s">
        <v>119</v>
      </c>
      <c r="B55" s="10">
        <v>4400000000</v>
      </c>
      <c r="C55" s="10">
        <v>400</v>
      </c>
      <c r="D55" s="49" t="e">
        <f>D56</f>
        <v>#REF!</v>
      </c>
      <c r="E55" s="49" t="e">
        <f>E56</f>
        <v>#REF!</v>
      </c>
      <c r="F55" s="49" t="e">
        <f>F56</f>
        <v>#REF!</v>
      </c>
      <c r="G55" s="49" t="e">
        <f>G56</f>
        <v>#REF!</v>
      </c>
    </row>
    <row r="56" spans="1:7" ht="12.75" hidden="1" customHeight="1" x14ac:dyDescent="0.2">
      <c r="A56" s="10" t="s">
        <v>120</v>
      </c>
      <c r="B56" s="10">
        <v>4400000000</v>
      </c>
      <c r="C56" s="10">
        <v>410</v>
      </c>
      <c r="D56" s="49" t="e">
        <f>'3'!#REF!</f>
        <v>#REF!</v>
      </c>
      <c r="E56" s="49" t="e">
        <f>'3'!#REF!</f>
        <v>#REF!</v>
      </c>
      <c r="F56" s="49" t="e">
        <f>'3'!#REF!</f>
        <v>#REF!</v>
      </c>
      <c r="G56" s="49" t="e">
        <f>'3'!#REF!</f>
        <v>#REF!</v>
      </c>
    </row>
    <row r="57" spans="1:7" ht="25.5" x14ac:dyDescent="0.2">
      <c r="A57" s="57" t="s">
        <v>179</v>
      </c>
      <c r="B57" s="57" t="str">
        <f>'3'!D118</f>
        <v>1000000000</v>
      </c>
      <c r="C57" s="57"/>
      <c r="D57" s="58">
        <f t="shared" ref="D57:G58" si="5">D58</f>
        <v>791.34299999999996</v>
      </c>
      <c r="E57" s="58">
        <f t="shared" si="5"/>
        <v>478.52499999999998</v>
      </c>
      <c r="F57" s="58">
        <f t="shared" si="5"/>
        <v>791.34299999999996</v>
      </c>
      <c r="G57" s="58">
        <f t="shared" si="5"/>
        <v>478.52499999999998</v>
      </c>
    </row>
    <row r="58" spans="1:7" x14ac:dyDescent="0.2">
      <c r="A58" s="10" t="s">
        <v>81</v>
      </c>
      <c r="B58" s="10" t="s">
        <v>25</v>
      </c>
      <c r="C58" s="10">
        <v>300</v>
      </c>
      <c r="D58" s="49">
        <f t="shared" si="5"/>
        <v>791.34299999999996</v>
      </c>
      <c r="E58" s="49">
        <f t="shared" si="5"/>
        <v>478.52499999999998</v>
      </c>
      <c r="F58" s="49">
        <f t="shared" si="5"/>
        <v>791.34299999999996</v>
      </c>
      <c r="G58" s="49">
        <f t="shared" si="5"/>
        <v>478.52499999999998</v>
      </c>
    </row>
    <row r="59" spans="1:7" ht="25.5" x14ac:dyDescent="0.2">
      <c r="A59" s="10" t="s">
        <v>82</v>
      </c>
      <c r="B59" s="10" t="s">
        <v>25</v>
      </c>
      <c r="C59" s="10">
        <v>320</v>
      </c>
      <c r="D59" s="49">
        <f>'3'!F120</f>
        <v>791.34299999999996</v>
      </c>
      <c r="E59" s="49">
        <f>'3'!G120</f>
        <v>478.52499999999998</v>
      </c>
      <c r="F59" s="49">
        <f>'3'!H120</f>
        <v>791.34299999999996</v>
      </c>
      <c r="G59" s="49">
        <f>'3'!I120</f>
        <v>478.52499999999998</v>
      </c>
    </row>
    <row r="60" spans="1:7" ht="41.25" customHeight="1" x14ac:dyDescent="0.2">
      <c r="A60" s="57" t="s">
        <v>189</v>
      </c>
      <c r="B60" s="57" t="str">
        <f>'3'!D71</f>
        <v>1100000000</v>
      </c>
      <c r="C60" s="57"/>
      <c r="D60" s="58">
        <f t="shared" ref="D60:G61" si="6">D61</f>
        <v>14846.611000000001</v>
      </c>
      <c r="E60" s="58">
        <f t="shared" si="6"/>
        <v>0</v>
      </c>
      <c r="F60" s="58">
        <f t="shared" si="6"/>
        <v>857.35</v>
      </c>
      <c r="G60" s="58">
        <f t="shared" si="6"/>
        <v>0</v>
      </c>
    </row>
    <row r="61" spans="1:7" ht="25.5" x14ac:dyDescent="0.2">
      <c r="A61" s="43" t="s">
        <v>45</v>
      </c>
      <c r="B61" s="10" t="s">
        <v>19</v>
      </c>
      <c r="C61" s="10">
        <v>200</v>
      </c>
      <c r="D61" s="49">
        <f t="shared" si="6"/>
        <v>14846.611000000001</v>
      </c>
      <c r="E61" s="49">
        <f t="shared" si="6"/>
        <v>0</v>
      </c>
      <c r="F61" s="49">
        <f t="shared" si="6"/>
        <v>857.35</v>
      </c>
      <c r="G61" s="49">
        <f t="shared" si="6"/>
        <v>0</v>
      </c>
    </row>
    <row r="62" spans="1:7" ht="25.5" x14ac:dyDescent="0.2">
      <c r="A62" s="10" t="s">
        <v>46</v>
      </c>
      <c r="B62" s="10" t="s">
        <v>19</v>
      </c>
      <c r="C62" s="10">
        <v>240</v>
      </c>
      <c r="D62" s="49">
        <f>'3'!F79</f>
        <v>14846.611000000001</v>
      </c>
      <c r="E62" s="49">
        <f>'3'!G79</f>
        <v>0</v>
      </c>
      <c r="F62" s="49">
        <f>'3'!H79</f>
        <v>857.35</v>
      </c>
      <c r="G62" s="49">
        <f>'3'!I79</f>
        <v>0</v>
      </c>
    </row>
    <row r="63" spans="1:7" ht="25.5" x14ac:dyDescent="0.2">
      <c r="A63" s="57" t="s">
        <v>187</v>
      </c>
      <c r="B63" s="57" t="str">
        <f>'3'!D141</f>
        <v>1200000000</v>
      </c>
      <c r="C63" s="57"/>
      <c r="D63" s="58">
        <f>D64+D66</f>
        <v>392.16899999999998</v>
      </c>
      <c r="E63" s="58">
        <f>E64+E66</f>
        <v>376.13900000000001</v>
      </c>
      <c r="F63" s="58">
        <f>F64+F66</f>
        <v>152.57499999999999</v>
      </c>
      <c r="G63" s="58">
        <f>G64+G66</f>
        <v>136.54499999999999</v>
      </c>
    </row>
    <row r="64" spans="1:7" ht="38.25" x14ac:dyDescent="0.2">
      <c r="A64" s="10" t="s">
        <v>43</v>
      </c>
      <c r="B64" s="10" t="s">
        <v>28</v>
      </c>
      <c r="C64" s="10">
        <v>100</v>
      </c>
      <c r="D64" s="50">
        <f>D65</f>
        <v>285.77699999999999</v>
      </c>
      <c r="E64" s="50">
        <f>E65</f>
        <v>285.77699999999999</v>
      </c>
      <c r="F64" s="50">
        <f>F65</f>
        <v>122.163</v>
      </c>
      <c r="G64" s="50">
        <f>G65</f>
        <v>122.163</v>
      </c>
    </row>
    <row r="65" spans="1:7" x14ac:dyDescent="0.2">
      <c r="A65" s="10" t="s">
        <v>44</v>
      </c>
      <c r="B65" s="10" t="s">
        <v>28</v>
      </c>
      <c r="C65" s="10">
        <v>120</v>
      </c>
      <c r="D65" s="50">
        <f>'3'!F143</f>
        <v>285.77699999999999</v>
      </c>
      <c r="E65" s="50">
        <f>'3'!G143</f>
        <v>285.77699999999999</v>
      </c>
      <c r="F65" s="50">
        <f>'3'!H143</f>
        <v>122.163</v>
      </c>
      <c r="G65" s="50">
        <f>'3'!I143</f>
        <v>122.163</v>
      </c>
    </row>
    <row r="66" spans="1:7" ht="25.5" x14ac:dyDescent="0.2">
      <c r="A66" s="43" t="s">
        <v>45</v>
      </c>
      <c r="B66" s="10" t="s">
        <v>28</v>
      </c>
      <c r="C66" s="10">
        <v>200</v>
      </c>
      <c r="D66" s="50">
        <f>D67</f>
        <v>106.392</v>
      </c>
      <c r="E66" s="50">
        <f>E67</f>
        <v>90.361999999999995</v>
      </c>
      <c r="F66" s="50">
        <f>F67</f>
        <v>30.411999999999999</v>
      </c>
      <c r="G66" s="50">
        <f>G67</f>
        <v>14.382</v>
      </c>
    </row>
    <row r="67" spans="1:7" ht="25.5" x14ac:dyDescent="0.2">
      <c r="A67" s="10" t="s">
        <v>46</v>
      </c>
      <c r="B67" s="10" t="s">
        <v>28</v>
      </c>
      <c r="C67" s="10">
        <v>240</v>
      </c>
      <c r="D67" s="50">
        <f>'3'!F145+'3'!F172</f>
        <v>106.392</v>
      </c>
      <c r="E67" s="50">
        <f>'3'!G145</f>
        <v>90.361999999999995</v>
      </c>
      <c r="F67" s="50">
        <f>'3'!H145+'3'!H172</f>
        <v>30.411999999999999</v>
      </c>
      <c r="G67" s="50">
        <f>'3'!I145</f>
        <v>14.382</v>
      </c>
    </row>
    <row r="68" spans="1:7" ht="38.25" x14ac:dyDescent="0.2">
      <c r="A68" s="57" t="s">
        <v>203</v>
      </c>
      <c r="B68" s="57">
        <v>1300000000</v>
      </c>
      <c r="C68" s="57"/>
      <c r="D68" s="56">
        <f>D69</f>
        <v>100</v>
      </c>
      <c r="E68" s="56"/>
      <c r="F68" s="56">
        <f>F69</f>
        <v>0</v>
      </c>
      <c r="G68" s="56"/>
    </row>
    <row r="69" spans="1:7" x14ac:dyDescent="0.2">
      <c r="A69" s="10" t="s">
        <v>47</v>
      </c>
      <c r="B69" s="10">
        <v>1300000000</v>
      </c>
      <c r="C69" s="10">
        <v>800</v>
      </c>
      <c r="D69" s="50">
        <f>D70</f>
        <v>100</v>
      </c>
      <c r="E69" s="50"/>
      <c r="F69" s="50">
        <f>F70</f>
        <v>0</v>
      </c>
      <c r="G69" s="50"/>
    </row>
    <row r="70" spans="1:7" x14ac:dyDescent="0.2">
      <c r="A70" s="10" t="s">
        <v>93</v>
      </c>
      <c r="B70" s="10">
        <v>1300000000</v>
      </c>
      <c r="C70" s="10">
        <v>870</v>
      </c>
      <c r="D70" s="50">
        <f>'3'!F168</f>
        <v>100</v>
      </c>
      <c r="E70" s="50"/>
      <c r="F70" s="50">
        <f>'3'!H168</f>
        <v>0</v>
      </c>
      <c r="G70" s="50"/>
    </row>
    <row r="71" spans="1:7" ht="25.5" x14ac:dyDescent="0.2">
      <c r="A71" s="57" t="s">
        <v>181</v>
      </c>
      <c r="B71" s="57" t="str">
        <f>'3'!D173</f>
        <v>1400000000</v>
      </c>
      <c r="C71" s="57"/>
      <c r="D71" s="56">
        <f>D72+D74+D76</f>
        <v>24333.175999999999</v>
      </c>
      <c r="E71" s="56">
        <f>E72+E74+E76</f>
        <v>11702.023999999999</v>
      </c>
      <c r="F71" s="56">
        <f>F72+F74+F76</f>
        <v>10855.092999999999</v>
      </c>
      <c r="G71" s="56">
        <f>G72+G74+G76</f>
        <v>5360.3069999999998</v>
      </c>
    </row>
    <row r="72" spans="1:7" ht="38.25" x14ac:dyDescent="0.2">
      <c r="A72" s="10" t="s">
        <v>43</v>
      </c>
      <c r="B72" s="10" t="s">
        <v>29</v>
      </c>
      <c r="C72" s="53">
        <v>100</v>
      </c>
      <c r="D72" s="9">
        <f>D73</f>
        <v>14549.279</v>
      </c>
      <c r="E72" s="9">
        <f>E73</f>
        <v>3498.6779999999999</v>
      </c>
      <c r="F72" s="9">
        <f>F73</f>
        <v>6432.9089999999997</v>
      </c>
      <c r="G72" s="9">
        <f>G73</f>
        <v>1696.95</v>
      </c>
    </row>
    <row r="73" spans="1:7" x14ac:dyDescent="0.2">
      <c r="A73" s="10" t="s">
        <v>94</v>
      </c>
      <c r="B73" s="10" t="s">
        <v>29</v>
      </c>
      <c r="C73" s="53">
        <v>110</v>
      </c>
      <c r="D73" s="9">
        <f>'3'!F175</f>
        <v>14549.279</v>
      </c>
      <c r="E73" s="9">
        <f>'3'!G175</f>
        <v>3498.6779999999999</v>
      </c>
      <c r="F73" s="9">
        <f>'3'!H175</f>
        <v>6432.9089999999997</v>
      </c>
      <c r="G73" s="9">
        <f>'3'!I175</f>
        <v>1696.95</v>
      </c>
    </row>
    <row r="74" spans="1:7" ht="25.5" x14ac:dyDescent="0.2">
      <c r="A74" s="43" t="s">
        <v>45</v>
      </c>
      <c r="B74" s="10" t="s">
        <v>29</v>
      </c>
      <c r="C74" s="53">
        <v>200</v>
      </c>
      <c r="D74" s="9">
        <f>D75</f>
        <v>9779.3970000000008</v>
      </c>
      <c r="E74" s="9">
        <f>E75</f>
        <v>8203.3459999999995</v>
      </c>
      <c r="F74" s="9">
        <f>F75</f>
        <v>4420.9290000000001</v>
      </c>
      <c r="G74" s="9">
        <f>G75</f>
        <v>3663.357</v>
      </c>
    </row>
    <row r="75" spans="1:7" ht="25.5" x14ac:dyDescent="0.2">
      <c r="A75" s="10" t="s">
        <v>46</v>
      </c>
      <c r="B75" s="10" t="s">
        <v>29</v>
      </c>
      <c r="C75" s="53">
        <v>240</v>
      </c>
      <c r="D75" s="9">
        <f>'3'!F177+'3'!F294</f>
        <v>9779.3970000000008</v>
      </c>
      <c r="E75" s="9">
        <f>'3'!G177+'3'!G294</f>
        <v>8203.3459999999995</v>
      </c>
      <c r="F75" s="9">
        <f>'3'!H177+'3'!H294</f>
        <v>4420.9290000000001</v>
      </c>
      <c r="G75" s="9">
        <f>'3'!I177+'3'!I294</f>
        <v>3663.357</v>
      </c>
    </row>
    <row r="76" spans="1:7" x14ac:dyDescent="0.2">
      <c r="A76" s="10" t="s">
        <v>47</v>
      </c>
      <c r="B76" s="10" t="s">
        <v>29</v>
      </c>
      <c r="C76" s="53">
        <v>800</v>
      </c>
      <c r="D76" s="9">
        <f>D77</f>
        <v>4.5</v>
      </c>
      <c r="E76" s="9">
        <f>E77</f>
        <v>0</v>
      </c>
      <c r="F76" s="9">
        <f>F77</f>
        <v>1.2549999999999999</v>
      </c>
      <c r="G76" s="9">
        <f>G77</f>
        <v>0</v>
      </c>
    </row>
    <row r="77" spans="1:7" x14ac:dyDescent="0.2">
      <c r="A77" s="10" t="s">
        <v>48</v>
      </c>
      <c r="B77" s="10" t="s">
        <v>29</v>
      </c>
      <c r="C77" s="53">
        <v>850</v>
      </c>
      <c r="D77" s="9">
        <f>'3'!F179</f>
        <v>4.5</v>
      </c>
      <c r="E77" s="9">
        <f>'3'!G179</f>
        <v>0</v>
      </c>
      <c r="F77" s="9">
        <f>'3'!H179</f>
        <v>1.2549999999999999</v>
      </c>
      <c r="G77" s="9">
        <f>'3'!I179</f>
        <v>0</v>
      </c>
    </row>
    <row r="78" spans="1:7" ht="38.25" x14ac:dyDescent="0.2">
      <c r="A78" s="57" t="s">
        <v>199</v>
      </c>
      <c r="B78" s="57">
        <f>'3'!D84</f>
        <v>1700000000</v>
      </c>
      <c r="C78" s="59"/>
      <c r="D78" s="52">
        <f>D79+D81</f>
        <v>615.39499999999998</v>
      </c>
      <c r="E78" s="52">
        <f>E79+E81</f>
        <v>0</v>
      </c>
      <c r="F78" s="52">
        <f>F79+F81</f>
        <v>275.279</v>
      </c>
      <c r="G78" s="52">
        <f>G79+G81</f>
        <v>0</v>
      </c>
    </row>
    <row r="79" spans="1:7" ht="25.5" x14ac:dyDescent="0.2">
      <c r="A79" s="10" t="s">
        <v>64</v>
      </c>
      <c r="B79" s="10">
        <v>1700000000</v>
      </c>
      <c r="C79" s="53">
        <v>600</v>
      </c>
      <c r="D79" s="51">
        <f>D80</f>
        <v>570.39499999999998</v>
      </c>
      <c r="E79" s="51">
        <f>E80</f>
        <v>0</v>
      </c>
      <c r="F79" s="51">
        <f>F80</f>
        <v>275.279</v>
      </c>
      <c r="G79" s="51">
        <f>G80</f>
        <v>0</v>
      </c>
    </row>
    <row r="80" spans="1:7" ht="38.25" x14ac:dyDescent="0.2">
      <c r="A80" s="10" t="s">
        <v>167</v>
      </c>
      <c r="B80" s="10">
        <v>1700000000</v>
      </c>
      <c r="C80" s="53">
        <v>630</v>
      </c>
      <c r="D80" s="51">
        <f>'3'!F86</f>
        <v>570.39499999999998</v>
      </c>
      <c r="E80" s="51">
        <f>'3'!G86</f>
        <v>0</v>
      </c>
      <c r="F80" s="51">
        <f>'3'!H86</f>
        <v>275.279</v>
      </c>
      <c r="G80" s="51">
        <f>'3'!I86</f>
        <v>0</v>
      </c>
    </row>
    <row r="81" spans="1:7" ht="18.75" customHeight="1" x14ac:dyDescent="0.2">
      <c r="A81" s="10" t="str">
        <f>'3'!B223</f>
        <v>Иные бюджетные ассигнования</v>
      </c>
      <c r="B81" s="10">
        <f>'3'!D223</f>
        <v>1700000000</v>
      </c>
      <c r="C81" s="53">
        <f>'3'!E223</f>
        <v>800</v>
      </c>
      <c r="D81" s="51">
        <f>D82</f>
        <v>45</v>
      </c>
      <c r="E81" s="51">
        <f>E82</f>
        <v>0</v>
      </c>
      <c r="F81" s="51">
        <f>F82</f>
        <v>0</v>
      </c>
      <c r="G81" s="51">
        <f>G82</f>
        <v>0</v>
      </c>
    </row>
    <row r="82" spans="1:7" ht="25.5" customHeight="1" x14ac:dyDescent="0.2">
      <c r="A82" s="10" t="str">
        <f>'3'!B224</f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B82" s="10">
        <f>'3'!D224</f>
        <v>1700000000</v>
      </c>
      <c r="C82" s="53">
        <f>'3'!E224</f>
        <v>810</v>
      </c>
      <c r="D82" s="51">
        <f>'3'!F224</f>
        <v>45</v>
      </c>
      <c r="E82" s="51">
        <f>'3'!G224</f>
        <v>0</v>
      </c>
      <c r="F82" s="51">
        <f>'3'!H224</f>
        <v>0</v>
      </c>
      <c r="G82" s="51">
        <f>'3'!I224</f>
        <v>0</v>
      </c>
    </row>
    <row r="83" spans="1:7" ht="38.25" x14ac:dyDescent="0.2">
      <c r="A83" s="57" t="s">
        <v>195</v>
      </c>
      <c r="B83" s="57">
        <f>'3'!D137</f>
        <v>1800000000</v>
      </c>
      <c r="C83" s="59"/>
      <c r="D83" s="52">
        <f>D84+D86+D88+D92+D90</f>
        <v>23247.685999999994</v>
      </c>
      <c r="E83" s="52">
        <f>E84+E86+E88+E92+E90</f>
        <v>1.3720000000000001</v>
      </c>
      <c r="F83" s="52">
        <f>F84+F86+F88+F92+F90</f>
        <v>11281.160000000002</v>
      </c>
      <c r="G83" s="52">
        <f>G84+G86+G88+G92+G90</f>
        <v>0</v>
      </c>
    </row>
    <row r="84" spans="1:7" ht="38.25" x14ac:dyDescent="0.2">
      <c r="A84" s="10" t="s">
        <v>43</v>
      </c>
      <c r="B84" s="10">
        <v>1800000000</v>
      </c>
      <c r="C84" s="53">
        <v>100</v>
      </c>
      <c r="D84" s="51">
        <f>D85</f>
        <v>18812.582999999999</v>
      </c>
      <c r="E84" s="51">
        <f>E85</f>
        <v>0</v>
      </c>
      <c r="F84" s="51">
        <f>F85</f>
        <v>8465.3080000000009</v>
      </c>
      <c r="G84" s="51">
        <f>G85</f>
        <v>0</v>
      </c>
    </row>
    <row r="85" spans="1:7" x14ac:dyDescent="0.2">
      <c r="A85" s="10" t="s">
        <v>44</v>
      </c>
      <c r="B85" s="10">
        <v>1800000000</v>
      </c>
      <c r="C85" s="53">
        <v>120</v>
      </c>
      <c r="D85" s="51">
        <f>'3'!F137+'3'!F148+'3'!F210</f>
        <v>18812.582999999999</v>
      </c>
      <c r="E85" s="51">
        <f>'3'!G137+'3'!G148+'3'!G210</f>
        <v>0</v>
      </c>
      <c r="F85" s="51">
        <f>'3'!H137+'3'!H148+'3'!H210</f>
        <v>8465.3080000000009</v>
      </c>
      <c r="G85" s="51">
        <f>'3'!I137+'3'!I148+'3'!I210</f>
        <v>0</v>
      </c>
    </row>
    <row r="86" spans="1:7" ht="25.5" x14ac:dyDescent="0.2">
      <c r="A86" s="43" t="s">
        <v>45</v>
      </c>
      <c r="B86" s="10">
        <v>1800000000</v>
      </c>
      <c r="C86" s="53">
        <v>200</v>
      </c>
      <c r="D86" s="51">
        <f>D87</f>
        <v>2417.0149999999999</v>
      </c>
      <c r="E86" s="51">
        <f>E87</f>
        <v>0</v>
      </c>
      <c r="F86" s="51">
        <f>F87</f>
        <v>1629.5559999999998</v>
      </c>
      <c r="G86" s="51">
        <f>G87</f>
        <v>0</v>
      </c>
    </row>
    <row r="87" spans="1:7" ht="25.5" x14ac:dyDescent="0.2">
      <c r="A87" s="10" t="s">
        <v>46</v>
      </c>
      <c r="B87" s="10">
        <v>1800000000</v>
      </c>
      <c r="C87" s="53">
        <v>240</v>
      </c>
      <c r="D87" s="51">
        <f>'3'!F150+'3'!F182</f>
        <v>2417.0149999999999</v>
      </c>
      <c r="E87" s="51">
        <f>'3'!G150+'3'!G182</f>
        <v>0</v>
      </c>
      <c r="F87" s="51">
        <f>'3'!H150+'3'!H182</f>
        <v>1629.5559999999998</v>
      </c>
      <c r="G87" s="51">
        <f>'3'!I150+'3'!I182</f>
        <v>0</v>
      </c>
    </row>
    <row r="88" spans="1:7" x14ac:dyDescent="0.2">
      <c r="A88" s="10" t="s">
        <v>81</v>
      </c>
      <c r="B88" s="10">
        <v>1800000000</v>
      </c>
      <c r="C88" s="53">
        <v>300</v>
      </c>
      <c r="D88" s="51">
        <f>D89</f>
        <v>1759.885</v>
      </c>
      <c r="E88" s="51">
        <f>E89</f>
        <v>0</v>
      </c>
      <c r="F88" s="51">
        <f>F89</f>
        <v>1021.923</v>
      </c>
      <c r="G88" s="51">
        <f>G89</f>
        <v>0</v>
      </c>
    </row>
    <row r="89" spans="1:7" x14ac:dyDescent="0.2">
      <c r="A89" s="10" t="s">
        <v>104</v>
      </c>
      <c r="B89" s="10">
        <v>1800000000</v>
      </c>
      <c r="C89" s="53">
        <v>310</v>
      </c>
      <c r="D89" s="51">
        <f>'3'!F290</f>
        <v>1759.885</v>
      </c>
      <c r="E89" s="51">
        <f>'3'!G290</f>
        <v>0</v>
      </c>
      <c r="F89" s="51">
        <f>'3'!H290</f>
        <v>1021.923</v>
      </c>
      <c r="G89" s="51">
        <f>'3'!I290</f>
        <v>0</v>
      </c>
    </row>
    <row r="90" spans="1:7" ht="25.5" x14ac:dyDescent="0.2">
      <c r="A90" s="10" t="s">
        <v>64</v>
      </c>
      <c r="B90" s="10">
        <v>1800000000</v>
      </c>
      <c r="C90" s="53">
        <v>600</v>
      </c>
      <c r="D90" s="51">
        <f>D91</f>
        <v>1.3720000000000001</v>
      </c>
      <c r="E90" s="51">
        <f>E91</f>
        <v>1.3720000000000001</v>
      </c>
      <c r="F90" s="51">
        <f>F91</f>
        <v>0</v>
      </c>
      <c r="G90" s="51">
        <f>G91</f>
        <v>0</v>
      </c>
    </row>
    <row r="91" spans="1:7" x14ac:dyDescent="0.2">
      <c r="A91" s="14" t="s">
        <v>65</v>
      </c>
      <c r="B91" s="10">
        <v>1800000000</v>
      </c>
      <c r="C91" s="53">
        <v>620</v>
      </c>
      <c r="D91" s="51">
        <f>'3'!F162</f>
        <v>1.3720000000000001</v>
      </c>
      <c r="E91" s="51">
        <f>'3'!G162</f>
        <v>1.3720000000000001</v>
      </c>
      <c r="F91" s="51">
        <f>'3'!H162</f>
        <v>0</v>
      </c>
      <c r="G91" s="51">
        <f>'3'!I162</f>
        <v>0</v>
      </c>
    </row>
    <row r="92" spans="1:7" x14ac:dyDescent="0.2">
      <c r="A92" s="10" t="s">
        <v>47</v>
      </c>
      <c r="B92" s="10">
        <v>1800000000</v>
      </c>
      <c r="C92" s="53">
        <v>800</v>
      </c>
      <c r="D92" s="51">
        <f>D93+D94</f>
        <v>256.83100000000002</v>
      </c>
      <c r="E92" s="51">
        <f>E93+E94</f>
        <v>0</v>
      </c>
      <c r="F92" s="51">
        <f>F93+F94</f>
        <v>164.37299999999999</v>
      </c>
      <c r="G92" s="51">
        <f>G93+G94</f>
        <v>0</v>
      </c>
    </row>
    <row r="93" spans="1:7" x14ac:dyDescent="0.2">
      <c r="A93" s="10" t="s">
        <v>118</v>
      </c>
      <c r="B93" s="10">
        <v>1800000000</v>
      </c>
      <c r="C93" s="53">
        <v>830</v>
      </c>
      <c r="D93" s="51">
        <f>'3'!F184</f>
        <v>94.594999999999999</v>
      </c>
      <c r="E93" s="51">
        <f>'3'!G184</f>
        <v>0</v>
      </c>
      <c r="F93" s="51">
        <f>'3'!H184</f>
        <v>92.094999999999999</v>
      </c>
      <c r="G93" s="51">
        <f>'3'!I184</f>
        <v>0</v>
      </c>
    </row>
    <row r="94" spans="1:7" x14ac:dyDescent="0.2">
      <c r="A94" s="10" t="s">
        <v>48</v>
      </c>
      <c r="B94" s="10">
        <v>1800000000</v>
      </c>
      <c r="C94" s="53">
        <v>850</v>
      </c>
      <c r="D94" s="51">
        <f>'3'!F152+'3'!F185</f>
        <v>162.23599999999999</v>
      </c>
      <c r="E94" s="51">
        <f>'3'!G152+'3'!G185</f>
        <v>0</v>
      </c>
      <c r="F94" s="51">
        <f>'3'!H152+'3'!H185</f>
        <v>72.277999999999992</v>
      </c>
      <c r="G94" s="51">
        <f>'3'!I152+'3'!I185</f>
        <v>0</v>
      </c>
    </row>
    <row r="95" spans="1:7" ht="26.85" customHeight="1" x14ac:dyDescent="0.2">
      <c r="A95" s="57" t="s">
        <v>188</v>
      </c>
      <c r="B95" s="57">
        <v>1900000000</v>
      </c>
      <c r="C95" s="59"/>
      <c r="D95" s="52">
        <f>D97+D99</f>
        <v>560.42600000000004</v>
      </c>
      <c r="E95" s="52">
        <f>E97+E99</f>
        <v>560.42600000000004</v>
      </c>
      <c r="F95" s="52">
        <f>F97+F99</f>
        <v>197.62900000000002</v>
      </c>
      <c r="G95" s="52">
        <f>G97+G99</f>
        <v>197.62900000000002</v>
      </c>
    </row>
    <row r="96" spans="1:7" ht="42.6" hidden="1" customHeight="1" x14ac:dyDescent="0.2">
      <c r="A96" s="10" t="s">
        <v>115</v>
      </c>
      <c r="B96" s="10"/>
      <c r="C96" s="53">
        <v>850</v>
      </c>
      <c r="D96" s="51" t="e">
        <f>'3'!#REF!</f>
        <v>#REF!</v>
      </c>
      <c r="E96" s="51" t="e">
        <f>'3'!#REF!</f>
        <v>#REF!</v>
      </c>
      <c r="F96" s="51" t="e">
        <f>'3'!#REF!</f>
        <v>#REF!</v>
      </c>
      <c r="G96" s="51" t="e">
        <f>'3'!#REF!</f>
        <v>#REF!</v>
      </c>
    </row>
    <row r="97" spans="1:7" ht="38.25" x14ac:dyDescent="0.2">
      <c r="A97" s="10" t="s">
        <v>43</v>
      </c>
      <c r="B97" s="10">
        <v>1900000000</v>
      </c>
      <c r="C97" s="53">
        <v>100</v>
      </c>
      <c r="D97" s="51">
        <f>D98</f>
        <v>479.291</v>
      </c>
      <c r="E97" s="51">
        <f>E98</f>
        <v>479.291</v>
      </c>
      <c r="F97" s="51">
        <f>F98</f>
        <v>183.24700000000001</v>
      </c>
      <c r="G97" s="51">
        <f>G98</f>
        <v>183.24700000000001</v>
      </c>
    </row>
    <row r="98" spans="1:7" x14ac:dyDescent="0.2">
      <c r="A98" s="10" t="s">
        <v>44</v>
      </c>
      <c r="B98" s="10">
        <v>1900000000</v>
      </c>
      <c r="C98" s="53">
        <v>120</v>
      </c>
      <c r="D98" s="51">
        <f>'3'!F155</f>
        <v>479.291</v>
      </c>
      <c r="E98" s="51">
        <f>'3'!G155</f>
        <v>479.291</v>
      </c>
      <c r="F98" s="51">
        <f>'3'!H155</f>
        <v>183.24700000000001</v>
      </c>
      <c r="G98" s="51">
        <f>'3'!I155</f>
        <v>183.24700000000001</v>
      </c>
    </row>
    <row r="99" spans="1:7" ht="25.5" x14ac:dyDescent="0.2">
      <c r="A99" s="43" t="s">
        <v>45</v>
      </c>
      <c r="B99" s="10">
        <v>1900000000</v>
      </c>
      <c r="C99" s="53">
        <v>200</v>
      </c>
      <c r="D99" s="51">
        <f>D100</f>
        <v>81.135000000000005</v>
      </c>
      <c r="E99" s="51">
        <f>E100</f>
        <v>81.135000000000005</v>
      </c>
      <c r="F99" s="51">
        <f>F100</f>
        <v>14.382</v>
      </c>
      <c r="G99" s="51">
        <f>G100</f>
        <v>14.382</v>
      </c>
    </row>
    <row r="100" spans="1:7" ht="25.5" x14ac:dyDescent="0.2">
      <c r="A100" s="10" t="s">
        <v>46</v>
      </c>
      <c r="B100" s="10">
        <v>1900000000</v>
      </c>
      <c r="C100" s="53">
        <v>240</v>
      </c>
      <c r="D100" s="51">
        <f>'3'!F157</f>
        <v>81.135000000000005</v>
      </c>
      <c r="E100" s="51">
        <f>'3'!G157</f>
        <v>81.135000000000005</v>
      </c>
      <c r="F100" s="51">
        <f>'3'!H157</f>
        <v>14.382</v>
      </c>
      <c r="G100" s="51">
        <f>'3'!I157</f>
        <v>14.382</v>
      </c>
    </row>
    <row r="101" spans="1:7" ht="38.25" x14ac:dyDescent="0.2">
      <c r="A101" s="30" t="s">
        <v>192</v>
      </c>
      <c r="B101" s="60">
        <v>4000000000</v>
      </c>
      <c r="C101" s="61"/>
      <c r="D101" s="52">
        <f t="shared" ref="D101:G102" si="7">D102</f>
        <v>11502.159</v>
      </c>
      <c r="E101" s="52">
        <f t="shared" si="7"/>
        <v>0</v>
      </c>
      <c r="F101" s="52">
        <f t="shared" si="7"/>
        <v>321.30599999999998</v>
      </c>
      <c r="G101" s="52">
        <f t="shared" si="7"/>
        <v>0</v>
      </c>
    </row>
    <row r="102" spans="1:7" ht="25.5" x14ac:dyDescent="0.2">
      <c r="A102" s="43" t="s">
        <v>45</v>
      </c>
      <c r="B102" s="44">
        <v>4000000000</v>
      </c>
      <c r="C102" s="54">
        <v>200</v>
      </c>
      <c r="D102" s="51">
        <f t="shared" si="7"/>
        <v>11502.159</v>
      </c>
      <c r="E102" s="51">
        <f t="shared" si="7"/>
        <v>0</v>
      </c>
      <c r="F102" s="51">
        <f t="shared" si="7"/>
        <v>321.30599999999998</v>
      </c>
      <c r="G102" s="51">
        <f t="shared" si="7"/>
        <v>0</v>
      </c>
    </row>
    <row r="103" spans="1:7" ht="25.5" x14ac:dyDescent="0.2">
      <c r="A103" s="10" t="s">
        <v>46</v>
      </c>
      <c r="B103" s="44">
        <v>4000000000</v>
      </c>
      <c r="C103" s="54">
        <v>240</v>
      </c>
      <c r="D103" s="51">
        <f>'3'!F94</f>
        <v>11502.159</v>
      </c>
      <c r="E103" s="51">
        <f>'3'!G94</f>
        <v>0</v>
      </c>
      <c r="F103" s="51">
        <f>'3'!H94</f>
        <v>321.30599999999998</v>
      </c>
      <c r="G103" s="51">
        <f>'3'!I94</f>
        <v>0</v>
      </c>
    </row>
    <row r="104" spans="1:7" ht="25.5" customHeight="1" x14ac:dyDescent="0.2">
      <c r="A104" s="30" t="s">
        <v>198</v>
      </c>
      <c r="B104" s="60">
        <f>'3'!D278</f>
        <v>4100000000</v>
      </c>
      <c r="C104" s="61"/>
      <c r="D104" s="52">
        <f t="shared" ref="D104:G105" si="8">D105</f>
        <v>272.62199999999996</v>
      </c>
      <c r="E104" s="52">
        <f t="shared" si="8"/>
        <v>0</v>
      </c>
      <c r="F104" s="52">
        <f t="shared" si="8"/>
        <v>56.14</v>
      </c>
      <c r="G104" s="52">
        <f t="shared" si="8"/>
        <v>0</v>
      </c>
    </row>
    <row r="105" spans="1:7" ht="25.5" x14ac:dyDescent="0.2">
      <c r="A105" s="14" t="s">
        <v>64</v>
      </c>
      <c r="B105" s="44">
        <v>4100000000</v>
      </c>
      <c r="C105" s="54">
        <v>600</v>
      </c>
      <c r="D105" s="51">
        <f t="shared" si="8"/>
        <v>272.62199999999996</v>
      </c>
      <c r="E105" s="51">
        <f t="shared" si="8"/>
        <v>0</v>
      </c>
      <c r="F105" s="51">
        <f t="shared" si="8"/>
        <v>56.14</v>
      </c>
      <c r="G105" s="51">
        <f t="shared" si="8"/>
        <v>0</v>
      </c>
    </row>
    <row r="106" spans="1:7" x14ac:dyDescent="0.2">
      <c r="A106" s="14" t="s">
        <v>65</v>
      </c>
      <c r="B106" s="44">
        <v>4100000000</v>
      </c>
      <c r="C106" s="54">
        <v>620</v>
      </c>
      <c r="D106" s="51">
        <f>'3'!F278+'3'!F238</f>
        <v>272.62199999999996</v>
      </c>
      <c r="E106" s="51">
        <f>'3'!G278+'3'!G238</f>
        <v>0</v>
      </c>
      <c r="F106" s="51">
        <f>'3'!H278+'3'!H238</f>
        <v>56.14</v>
      </c>
      <c r="G106" s="51">
        <f>'3'!I278+'3'!I238</f>
        <v>0</v>
      </c>
    </row>
    <row r="107" spans="1:7" ht="53.25" customHeight="1" x14ac:dyDescent="0.2">
      <c r="A107" s="30" t="s">
        <v>196</v>
      </c>
      <c r="B107" s="60">
        <f>'3'!D186</f>
        <v>4200000000</v>
      </c>
      <c r="C107" s="61"/>
      <c r="D107" s="52">
        <f t="shared" ref="D107:G108" si="9">D108</f>
        <v>116</v>
      </c>
      <c r="E107" s="52">
        <f t="shared" si="9"/>
        <v>0</v>
      </c>
      <c r="F107" s="52">
        <f t="shared" si="9"/>
        <v>10</v>
      </c>
      <c r="G107" s="52">
        <f t="shared" si="9"/>
        <v>0</v>
      </c>
    </row>
    <row r="108" spans="1:7" x14ac:dyDescent="0.2">
      <c r="A108" s="14" t="s">
        <v>81</v>
      </c>
      <c r="B108" s="44">
        <v>4200000000</v>
      </c>
      <c r="C108" s="54">
        <v>300</v>
      </c>
      <c r="D108" s="51">
        <f t="shared" si="9"/>
        <v>116</v>
      </c>
      <c r="E108" s="51">
        <f t="shared" si="9"/>
        <v>0</v>
      </c>
      <c r="F108" s="51">
        <f t="shared" si="9"/>
        <v>10</v>
      </c>
      <c r="G108" s="51">
        <f t="shared" si="9"/>
        <v>0</v>
      </c>
    </row>
    <row r="109" spans="1:7" x14ac:dyDescent="0.2">
      <c r="A109" s="14" t="s">
        <v>141</v>
      </c>
      <c r="B109" s="44">
        <v>4200000000</v>
      </c>
      <c r="C109" s="54">
        <v>360</v>
      </c>
      <c r="D109" s="51">
        <f>'3'!F188</f>
        <v>116</v>
      </c>
      <c r="E109" s="51">
        <f>'3'!G188</f>
        <v>0</v>
      </c>
      <c r="F109" s="51">
        <f>'3'!H188</f>
        <v>10</v>
      </c>
      <c r="G109" s="51">
        <f>'3'!I188</f>
        <v>0</v>
      </c>
    </row>
    <row r="110" spans="1:7" ht="38.25" x14ac:dyDescent="0.2">
      <c r="A110" s="30" t="str">
        <f>'3'!B125</f>
        <v>Муниципальная программа "Поддержка социально ориентированных некоммерческих организаций в муниципальном районе Клявлинский" на 2019-2026 годы</v>
      </c>
      <c r="B110" s="60">
        <f>'3'!D125</f>
        <v>4300000000</v>
      </c>
      <c r="C110" s="61"/>
      <c r="D110" s="52">
        <f t="shared" ref="D110:G111" si="10">D111</f>
        <v>727.98699999999997</v>
      </c>
      <c r="E110" s="52">
        <f t="shared" si="10"/>
        <v>581.96</v>
      </c>
      <c r="F110" s="52">
        <f t="shared" si="10"/>
        <v>0</v>
      </c>
      <c r="G110" s="52">
        <f t="shared" si="10"/>
        <v>0</v>
      </c>
    </row>
    <row r="111" spans="1:7" ht="25.5" x14ac:dyDescent="0.2">
      <c r="A111" s="14" t="s">
        <v>64</v>
      </c>
      <c r="B111" s="44">
        <v>4300000000</v>
      </c>
      <c r="C111" s="54">
        <v>600</v>
      </c>
      <c r="D111" s="51">
        <f t="shared" si="10"/>
        <v>727.98699999999997</v>
      </c>
      <c r="E111" s="51">
        <f t="shared" si="10"/>
        <v>581.96</v>
      </c>
      <c r="F111" s="51">
        <f t="shared" si="10"/>
        <v>0</v>
      </c>
      <c r="G111" s="51">
        <f t="shared" si="10"/>
        <v>0</v>
      </c>
    </row>
    <row r="112" spans="1:7" x14ac:dyDescent="0.2">
      <c r="A112" s="14" t="s">
        <v>65</v>
      </c>
      <c r="B112" s="44">
        <v>4300000000</v>
      </c>
      <c r="C112" s="54">
        <v>620</v>
      </c>
      <c r="D112" s="51">
        <f>'3'!F127</f>
        <v>727.98699999999997</v>
      </c>
      <c r="E112" s="51">
        <f>'3'!G127</f>
        <v>581.96</v>
      </c>
      <c r="F112" s="51">
        <f>'3'!H127</f>
        <v>0</v>
      </c>
      <c r="G112" s="51">
        <f>'3'!I127</f>
        <v>0</v>
      </c>
    </row>
    <row r="113" spans="1:8" ht="25.5" x14ac:dyDescent="0.2">
      <c r="A113" s="57" t="s">
        <v>177</v>
      </c>
      <c r="B113" s="57">
        <v>4400000000</v>
      </c>
      <c r="C113" s="57"/>
      <c r="D113" s="58">
        <f>D114+D116</f>
        <v>2851.3940000000002</v>
      </c>
      <c r="E113" s="58">
        <f>E114+E116</f>
        <v>2608.8580000000002</v>
      </c>
      <c r="F113" s="58">
        <f>F114+F116</f>
        <v>2851.3940000000002</v>
      </c>
      <c r="G113" s="58">
        <f>G114+G116</f>
        <v>2608.8580000000002</v>
      </c>
    </row>
    <row r="114" spans="1:8" x14ac:dyDescent="0.2">
      <c r="A114" s="10" t="s">
        <v>81</v>
      </c>
      <c r="B114" s="10">
        <v>4400000000</v>
      </c>
      <c r="C114" s="10">
        <v>300</v>
      </c>
      <c r="D114" s="49">
        <f>D115</f>
        <v>2646.7060000000001</v>
      </c>
      <c r="E114" s="49">
        <f>E115</f>
        <v>2608.8580000000002</v>
      </c>
      <c r="F114" s="49">
        <f>F115</f>
        <v>2646.7060000000001</v>
      </c>
      <c r="G114" s="49">
        <f>G115</f>
        <v>2608.8580000000002</v>
      </c>
    </row>
    <row r="115" spans="1:8" ht="25.5" x14ac:dyDescent="0.2">
      <c r="A115" s="10" t="s">
        <v>82</v>
      </c>
      <c r="B115" s="10">
        <v>4400000000</v>
      </c>
      <c r="C115" s="10">
        <v>320</v>
      </c>
      <c r="D115" s="50">
        <f>'3'!F116</f>
        <v>2646.7060000000001</v>
      </c>
      <c r="E115" s="50">
        <f>'3'!G116</f>
        <v>2608.8580000000002</v>
      </c>
      <c r="F115" s="50">
        <f>'3'!H116</f>
        <v>2646.7060000000001</v>
      </c>
      <c r="G115" s="50">
        <f>'3'!I116</f>
        <v>2608.8580000000002</v>
      </c>
    </row>
    <row r="116" spans="1:8" ht="25.5" x14ac:dyDescent="0.2">
      <c r="A116" s="10" t="s">
        <v>119</v>
      </c>
      <c r="B116" s="10">
        <v>4400000000</v>
      </c>
      <c r="C116" s="53">
        <v>400</v>
      </c>
      <c r="D116" s="9">
        <f>D117+D120</f>
        <v>204.68799999999999</v>
      </c>
      <c r="E116" s="9">
        <f>E117+E120</f>
        <v>0</v>
      </c>
      <c r="F116" s="9">
        <f>F117+F120</f>
        <v>204.68799999999999</v>
      </c>
      <c r="G116" s="9">
        <f>G117+G120</f>
        <v>0</v>
      </c>
    </row>
    <row r="117" spans="1:8" x14ac:dyDescent="0.2">
      <c r="A117" s="10" t="s">
        <v>120</v>
      </c>
      <c r="B117" s="10">
        <v>4400000000</v>
      </c>
      <c r="C117" s="53">
        <v>410</v>
      </c>
      <c r="D117" s="9">
        <f>'3'!F213</f>
        <v>204.68799999999999</v>
      </c>
      <c r="E117" s="9">
        <f>'3'!G213</f>
        <v>0</v>
      </c>
      <c r="F117" s="9">
        <f>'3'!H213</f>
        <v>204.68799999999999</v>
      </c>
      <c r="G117" s="9">
        <f>'3'!I213</f>
        <v>0</v>
      </c>
    </row>
    <row r="118" spans="1:8" ht="12.75" hidden="1" customHeight="1" x14ac:dyDescent="0.2">
      <c r="A118" s="10" t="s">
        <v>47</v>
      </c>
      <c r="B118" s="10">
        <v>4400000000</v>
      </c>
      <c r="C118" s="53">
        <v>800</v>
      </c>
      <c r="D118" s="51" t="e">
        <f>D119</f>
        <v>#REF!</v>
      </c>
      <c r="E118" s="51" t="e">
        <f>E119</f>
        <v>#REF!</v>
      </c>
      <c r="F118" s="51" t="e">
        <f>F119</f>
        <v>#REF!</v>
      </c>
      <c r="G118" s="51" t="e">
        <f>G119</f>
        <v>#REF!</v>
      </c>
    </row>
    <row r="119" spans="1:8" ht="25.5" hidden="1" customHeight="1" x14ac:dyDescent="0.2">
      <c r="A119" s="10" t="s">
        <v>97</v>
      </c>
      <c r="B119" s="10">
        <v>4400000000</v>
      </c>
      <c r="C119" s="53">
        <v>810</v>
      </c>
      <c r="D119" s="51" t="e">
        <f>'3'!#REF!</f>
        <v>#REF!</v>
      </c>
      <c r="E119" s="51" t="e">
        <f>'3'!#REF!</f>
        <v>#REF!</v>
      </c>
      <c r="F119" s="51" t="e">
        <f>'3'!#REF!</f>
        <v>#REF!</v>
      </c>
      <c r="G119" s="51" t="e">
        <f>'3'!#REF!</f>
        <v>#REF!</v>
      </c>
    </row>
    <row r="120" spans="1:8" ht="51" hidden="1" customHeight="1" x14ac:dyDescent="0.2">
      <c r="A120" s="10" t="s">
        <v>172</v>
      </c>
      <c r="B120" s="10">
        <v>4400000000</v>
      </c>
      <c r="C120" s="53">
        <v>465</v>
      </c>
      <c r="D120" s="51">
        <f>'3'!F214</f>
        <v>0</v>
      </c>
      <c r="E120" s="51">
        <f>'3'!G214</f>
        <v>0</v>
      </c>
      <c r="F120" s="51">
        <f>'3'!H214</f>
        <v>0</v>
      </c>
      <c r="G120" s="51">
        <f>'3'!I214</f>
        <v>0</v>
      </c>
      <c r="H120" s="99"/>
    </row>
    <row r="121" spans="1:8" ht="12.75" hidden="1" customHeight="1" x14ac:dyDescent="0.2">
      <c r="A121" s="43" t="s">
        <v>47</v>
      </c>
      <c r="B121" s="10">
        <v>4400000000</v>
      </c>
      <c r="C121" s="53">
        <v>800</v>
      </c>
      <c r="D121" s="51" t="e">
        <f>D122+D123</f>
        <v>#REF!</v>
      </c>
      <c r="E121" s="51" t="e">
        <f>E122+E123</f>
        <v>#REF!</v>
      </c>
      <c r="F121" s="51" t="e">
        <f>F122+F123</f>
        <v>#REF!</v>
      </c>
      <c r="G121" s="51" t="e">
        <f>G122+G123</f>
        <v>#REF!</v>
      </c>
      <c r="H121" s="99"/>
    </row>
    <row r="122" spans="1:8" ht="25.5" hidden="1" customHeight="1" x14ac:dyDescent="0.2">
      <c r="A122" s="43" t="s">
        <v>97</v>
      </c>
      <c r="B122" s="10">
        <v>4400000000</v>
      </c>
      <c r="C122" s="53">
        <v>810</v>
      </c>
      <c r="D122" s="51" t="e">
        <f>'3'!#REF!</f>
        <v>#REF!</v>
      </c>
      <c r="E122" s="51" t="e">
        <f>'3'!#REF!</f>
        <v>#REF!</v>
      </c>
      <c r="F122" s="51" t="e">
        <f>'3'!#REF!</f>
        <v>#REF!</v>
      </c>
      <c r="G122" s="51" t="e">
        <f>'3'!#REF!</f>
        <v>#REF!</v>
      </c>
      <c r="H122" s="99"/>
    </row>
    <row r="123" spans="1:8" ht="12.75" hidden="1" customHeight="1" x14ac:dyDescent="0.2">
      <c r="A123" s="43" t="s">
        <v>48</v>
      </c>
      <c r="B123" s="10">
        <v>4400000000</v>
      </c>
      <c r="C123" s="53">
        <v>850</v>
      </c>
      <c r="D123" s="51">
        <f>'3'!F216</f>
        <v>0</v>
      </c>
      <c r="E123" s="51"/>
      <c r="F123" s="51">
        <f>'3'!H216</f>
        <v>0</v>
      </c>
      <c r="G123" s="51"/>
      <c r="H123" s="99"/>
    </row>
    <row r="124" spans="1:8" s="62" customFormat="1" ht="25.5" x14ac:dyDescent="0.2">
      <c r="A124" s="30" t="s">
        <v>194</v>
      </c>
      <c r="B124" s="60">
        <v>4700000000</v>
      </c>
      <c r="C124" s="61"/>
      <c r="D124" s="52">
        <f>D125</f>
        <v>2492.6219999999998</v>
      </c>
      <c r="E124" s="52"/>
      <c r="F124" s="52">
        <f>F125</f>
        <v>1289.7370000000001</v>
      </c>
      <c r="G124" s="52"/>
      <c r="H124" s="100"/>
    </row>
    <row r="125" spans="1:8" ht="25.5" x14ac:dyDescent="0.2">
      <c r="A125" s="14" t="s">
        <v>64</v>
      </c>
      <c r="B125" s="44">
        <v>4700000000</v>
      </c>
      <c r="C125" s="54">
        <v>600</v>
      </c>
      <c r="D125" s="51">
        <f>D126</f>
        <v>2492.6219999999998</v>
      </c>
      <c r="E125" s="51"/>
      <c r="F125" s="51">
        <f>F126</f>
        <v>1289.7370000000001</v>
      </c>
      <c r="G125" s="51"/>
      <c r="H125" s="99"/>
    </row>
    <row r="126" spans="1:8" x14ac:dyDescent="0.2">
      <c r="A126" s="14" t="s">
        <v>65</v>
      </c>
      <c r="B126" s="44">
        <v>4700000000</v>
      </c>
      <c r="C126" s="54">
        <v>620</v>
      </c>
      <c r="D126" s="51">
        <f>'3'!F134</f>
        <v>2492.6219999999998</v>
      </c>
      <c r="E126" s="51"/>
      <c r="F126" s="51">
        <f>'3'!H134</f>
        <v>1289.7370000000001</v>
      </c>
      <c r="G126" s="51"/>
      <c r="H126" s="99"/>
    </row>
    <row r="127" spans="1:8" ht="26.25" customHeight="1" x14ac:dyDescent="0.2">
      <c r="A127" s="30" t="s">
        <v>193</v>
      </c>
      <c r="B127" s="60">
        <v>4800000000</v>
      </c>
      <c r="C127" s="61"/>
      <c r="D127" s="52">
        <f>D128+D130</f>
        <v>2897.4250000000002</v>
      </c>
      <c r="E127" s="52">
        <f>E128+E130</f>
        <v>0</v>
      </c>
      <c r="F127" s="52">
        <f>F128+F130</f>
        <v>1430.799</v>
      </c>
      <c r="G127" s="52">
        <f>G128+G130</f>
        <v>0</v>
      </c>
      <c r="H127" s="99"/>
    </row>
    <row r="128" spans="1:8" ht="25.5" x14ac:dyDescent="0.2">
      <c r="A128" s="14" t="s">
        <v>45</v>
      </c>
      <c r="B128" s="44">
        <v>4800000000</v>
      </c>
      <c r="C128" s="54">
        <v>200</v>
      </c>
      <c r="D128" s="51">
        <f>D129</f>
        <v>329.02800000000002</v>
      </c>
      <c r="E128" s="51"/>
      <c r="F128" s="51">
        <f>F129</f>
        <v>137.095</v>
      </c>
      <c r="G128" s="51"/>
    </row>
    <row r="129" spans="1:7" ht="25.5" x14ac:dyDescent="0.2">
      <c r="A129" s="14" t="s">
        <v>46</v>
      </c>
      <c r="B129" s="44">
        <v>4800000000</v>
      </c>
      <c r="C129" s="54">
        <v>240</v>
      </c>
      <c r="D129" s="51">
        <f>'3'!F199+'3'!F41</f>
        <v>329.02800000000002</v>
      </c>
      <c r="E129" s="51"/>
      <c r="F129" s="51">
        <f>'3'!H199+'3'!H41</f>
        <v>137.095</v>
      </c>
      <c r="G129" s="51"/>
    </row>
    <row r="130" spans="1:7" ht="25.5" x14ac:dyDescent="0.2">
      <c r="A130" s="14" t="s">
        <v>64</v>
      </c>
      <c r="B130" s="44">
        <v>4800000000</v>
      </c>
      <c r="C130" s="54">
        <v>600</v>
      </c>
      <c r="D130" s="51">
        <f>D131</f>
        <v>2568.3969999999999</v>
      </c>
      <c r="E130" s="51"/>
      <c r="F130" s="51">
        <f>F131</f>
        <v>1293.704</v>
      </c>
      <c r="G130" s="51"/>
    </row>
    <row r="131" spans="1:7" ht="12" customHeight="1" x14ac:dyDescent="0.2">
      <c r="A131" s="14" t="s">
        <v>65</v>
      </c>
      <c r="B131" s="44">
        <v>4800000000</v>
      </c>
      <c r="C131" s="54">
        <v>620</v>
      </c>
      <c r="D131" s="51">
        <f>'3'!F109</f>
        <v>2568.3969999999999</v>
      </c>
      <c r="E131" s="51"/>
      <c r="F131" s="51">
        <f>'3'!H109</f>
        <v>1293.704</v>
      </c>
      <c r="G131" s="51"/>
    </row>
    <row r="132" spans="1:7" ht="38.25" x14ac:dyDescent="0.2">
      <c r="A132" s="30" t="s">
        <v>186</v>
      </c>
      <c r="B132" s="60">
        <v>4900000000</v>
      </c>
      <c r="C132" s="61"/>
      <c r="D132" s="52">
        <f>D133+D135+D137</f>
        <v>1550.6130000000001</v>
      </c>
      <c r="E132" s="52"/>
      <c r="F132" s="52">
        <f>F133+F135+F137</f>
        <v>747.73099999999999</v>
      </c>
      <c r="G132" s="52"/>
    </row>
    <row r="133" spans="1:7" ht="38.25" x14ac:dyDescent="0.2">
      <c r="A133" s="10" t="s">
        <v>43</v>
      </c>
      <c r="B133" s="44">
        <v>4900000000</v>
      </c>
      <c r="C133" s="54">
        <v>100</v>
      </c>
      <c r="D133" s="51">
        <f>D134</f>
        <v>1535.6130000000001</v>
      </c>
      <c r="E133" s="51"/>
      <c r="F133" s="51">
        <f>F134</f>
        <v>739.23099999999999</v>
      </c>
      <c r="G133" s="51"/>
    </row>
    <row r="134" spans="1:7" x14ac:dyDescent="0.2">
      <c r="A134" s="10" t="s">
        <v>44</v>
      </c>
      <c r="B134" s="44">
        <v>4900000000</v>
      </c>
      <c r="C134" s="54">
        <v>120</v>
      </c>
      <c r="D134" s="51">
        <f>'3'!F303</f>
        <v>1535.6130000000001</v>
      </c>
      <c r="E134" s="51"/>
      <c r="F134" s="51">
        <f>'3'!H303</f>
        <v>739.23099999999999</v>
      </c>
      <c r="G134" s="51"/>
    </row>
    <row r="135" spans="1:7" ht="25.5" x14ac:dyDescent="0.2">
      <c r="A135" s="43" t="s">
        <v>45</v>
      </c>
      <c r="B135" s="44">
        <v>4900000000</v>
      </c>
      <c r="C135" s="54">
        <v>200</v>
      </c>
      <c r="D135" s="51">
        <f>D136</f>
        <v>15</v>
      </c>
      <c r="E135" s="51"/>
      <c r="F135" s="51">
        <f>F136</f>
        <v>8.5</v>
      </c>
      <c r="G135" s="51"/>
    </row>
    <row r="136" spans="1:7" ht="25.5" x14ac:dyDescent="0.2">
      <c r="A136" s="10" t="s">
        <v>46</v>
      </c>
      <c r="B136" s="44">
        <v>4900000000</v>
      </c>
      <c r="C136" s="54">
        <v>240</v>
      </c>
      <c r="D136" s="51">
        <f>'3'!F305</f>
        <v>15</v>
      </c>
      <c r="E136" s="51"/>
      <c r="F136" s="51">
        <f>'3'!H305</f>
        <v>8.5</v>
      </c>
      <c r="G136" s="51"/>
    </row>
    <row r="137" spans="1:7" ht="12.75" hidden="1" customHeight="1" x14ac:dyDescent="0.2">
      <c r="A137" s="43" t="s">
        <v>47</v>
      </c>
      <c r="B137" s="44">
        <v>4900000000</v>
      </c>
      <c r="C137" s="54">
        <v>800</v>
      </c>
      <c r="D137" s="51">
        <f>D138</f>
        <v>0</v>
      </c>
      <c r="E137" s="51"/>
      <c r="F137" s="51">
        <f>F138</f>
        <v>0</v>
      </c>
      <c r="G137" s="51"/>
    </row>
    <row r="138" spans="1:7" ht="12.75" hidden="1" customHeight="1" x14ac:dyDescent="0.2">
      <c r="A138" s="43" t="s">
        <v>48</v>
      </c>
      <c r="B138" s="44">
        <v>4900000000</v>
      </c>
      <c r="C138" s="54">
        <v>850</v>
      </c>
      <c r="D138" s="51">
        <f>'3'!F307</f>
        <v>0</v>
      </c>
      <c r="E138" s="51"/>
      <c r="F138" s="51">
        <f>'3'!H307</f>
        <v>0</v>
      </c>
      <c r="G138" s="51"/>
    </row>
    <row r="139" spans="1:7" s="16" customFormat="1" ht="12.75" hidden="1" customHeight="1" x14ac:dyDescent="0.2">
      <c r="A139" s="14" t="s">
        <v>155</v>
      </c>
      <c r="B139" s="44" t="s">
        <v>150</v>
      </c>
      <c r="C139" s="54"/>
      <c r="D139" s="51" t="e">
        <f t="shared" ref="D139:G140" si="11">D140</f>
        <v>#REF!</v>
      </c>
      <c r="E139" s="51" t="e">
        <f t="shared" si="11"/>
        <v>#REF!</v>
      </c>
      <c r="F139" s="51" t="e">
        <f t="shared" si="11"/>
        <v>#REF!</v>
      </c>
      <c r="G139" s="51" t="e">
        <f t="shared" si="11"/>
        <v>#REF!</v>
      </c>
    </row>
    <row r="140" spans="1:7" s="16" customFormat="1" ht="12.75" hidden="1" customHeight="1" x14ac:dyDescent="0.2">
      <c r="A140" s="14" t="s">
        <v>45</v>
      </c>
      <c r="B140" s="44" t="s">
        <v>150</v>
      </c>
      <c r="C140" s="54">
        <v>200</v>
      </c>
      <c r="D140" s="51" t="e">
        <f t="shared" si="11"/>
        <v>#REF!</v>
      </c>
      <c r="E140" s="51" t="e">
        <f t="shared" si="11"/>
        <v>#REF!</v>
      </c>
      <c r="F140" s="51" t="e">
        <f t="shared" si="11"/>
        <v>#REF!</v>
      </c>
      <c r="G140" s="51" t="e">
        <f t="shared" si="11"/>
        <v>#REF!</v>
      </c>
    </row>
    <row r="141" spans="1:7" s="16" customFormat="1" ht="12.75" hidden="1" customHeight="1" x14ac:dyDescent="0.2">
      <c r="A141" s="14" t="s">
        <v>46</v>
      </c>
      <c r="B141" s="44" t="s">
        <v>150</v>
      </c>
      <c r="C141" s="54">
        <v>240</v>
      </c>
      <c r="D141" s="51" t="e">
        <f>'3'!#REF!</f>
        <v>#REF!</v>
      </c>
      <c r="E141" s="51" t="e">
        <f>'3'!#REF!</f>
        <v>#REF!</v>
      </c>
      <c r="F141" s="51" t="e">
        <f>'3'!#REF!</f>
        <v>#REF!</v>
      </c>
      <c r="G141" s="51" t="e">
        <f>'3'!#REF!</f>
        <v>#REF!</v>
      </c>
    </row>
    <row r="142" spans="1:7" s="16" customFormat="1" ht="12.75" hidden="1" customHeight="1" x14ac:dyDescent="0.2">
      <c r="A142" s="14" t="s">
        <v>154</v>
      </c>
      <c r="B142" s="44" t="s">
        <v>153</v>
      </c>
      <c r="C142" s="54"/>
      <c r="D142" s="51" t="e">
        <f t="shared" ref="D142:G143" si="12">D143</f>
        <v>#REF!</v>
      </c>
      <c r="E142" s="51" t="e">
        <f t="shared" si="12"/>
        <v>#REF!</v>
      </c>
      <c r="F142" s="51" t="e">
        <f t="shared" si="12"/>
        <v>#REF!</v>
      </c>
      <c r="G142" s="51" t="e">
        <f t="shared" si="12"/>
        <v>#REF!</v>
      </c>
    </row>
    <row r="143" spans="1:7" s="16" customFormat="1" ht="12.75" hidden="1" customHeight="1" x14ac:dyDescent="0.2">
      <c r="A143" s="14" t="s">
        <v>45</v>
      </c>
      <c r="B143" s="44" t="s">
        <v>153</v>
      </c>
      <c r="C143" s="54">
        <v>200</v>
      </c>
      <c r="D143" s="51" t="e">
        <f t="shared" si="12"/>
        <v>#REF!</v>
      </c>
      <c r="E143" s="51" t="e">
        <f t="shared" si="12"/>
        <v>#REF!</v>
      </c>
      <c r="F143" s="51" t="e">
        <f t="shared" si="12"/>
        <v>#REF!</v>
      </c>
      <c r="G143" s="51" t="e">
        <f t="shared" si="12"/>
        <v>#REF!</v>
      </c>
    </row>
    <row r="144" spans="1:7" s="16" customFormat="1" ht="12.75" hidden="1" customHeight="1" x14ac:dyDescent="0.2">
      <c r="A144" s="14" t="s">
        <v>46</v>
      </c>
      <c r="B144" s="44" t="s">
        <v>153</v>
      </c>
      <c r="C144" s="54">
        <v>240</v>
      </c>
      <c r="D144" s="51" t="e">
        <f>'3'!#REF!</f>
        <v>#REF!</v>
      </c>
      <c r="E144" s="51" t="e">
        <f>'3'!#REF!</f>
        <v>#REF!</v>
      </c>
      <c r="F144" s="51" t="e">
        <f>'3'!#REF!</f>
        <v>#REF!</v>
      </c>
      <c r="G144" s="51" t="e">
        <f>'3'!#REF!</f>
        <v>#REF!</v>
      </c>
    </row>
    <row r="145" spans="1:7" s="16" customFormat="1" ht="12.75" hidden="1" customHeight="1" x14ac:dyDescent="0.2">
      <c r="A145" s="14" t="s">
        <v>156</v>
      </c>
      <c r="B145" s="44" t="s">
        <v>151</v>
      </c>
      <c r="C145" s="54"/>
      <c r="D145" s="51">
        <f t="shared" ref="D145:G146" si="13">D146</f>
        <v>0</v>
      </c>
      <c r="E145" s="51">
        <f t="shared" si="13"/>
        <v>0</v>
      </c>
      <c r="F145" s="51">
        <f t="shared" si="13"/>
        <v>0</v>
      </c>
      <c r="G145" s="51">
        <f t="shared" si="13"/>
        <v>0</v>
      </c>
    </row>
    <row r="146" spans="1:7" s="16" customFormat="1" ht="25.5" hidden="1" customHeight="1" x14ac:dyDescent="0.2">
      <c r="A146" s="14" t="s">
        <v>64</v>
      </c>
      <c r="B146" s="44" t="s">
        <v>151</v>
      </c>
      <c r="C146" s="54">
        <v>600</v>
      </c>
      <c r="D146" s="51">
        <f t="shared" si="13"/>
        <v>0</v>
      </c>
      <c r="E146" s="51">
        <f t="shared" si="13"/>
        <v>0</v>
      </c>
      <c r="F146" s="51">
        <f t="shared" si="13"/>
        <v>0</v>
      </c>
      <c r="G146" s="51">
        <f t="shared" si="13"/>
        <v>0</v>
      </c>
    </row>
    <row r="147" spans="1:7" s="16" customFormat="1" ht="12.75" hidden="1" customHeight="1" x14ac:dyDescent="0.2">
      <c r="A147" s="14" t="s">
        <v>65</v>
      </c>
      <c r="B147" s="44" t="s">
        <v>151</v>
      </c>
      <c r="C147" s="54">
        <v>620</v>
      </c>
      <c r="D147" s="51"/>
      <c r="E147" s="51"/>
      <c r="F147" s="51"/>
      <c r="G147" s="51"/>
    </row>
    <row r="148" spans="1:7" s="16" customFormat="1" ht="25.5" hidden="1" customHeight="1" x14ac:dyDescent="0.2">
      <c r="A148" s="14" t="s">
        <v>157</v>
      </c>
      <c r="B148" s="44" t="s">
        <v>152</v>
      </c>
      <c r="C148" s="54"/>
      <c r="D148" s="51" t="e">
        <f t="shared" ref="D148:G149" si="14">D149</f>
        <v>#REF!</v>
      </c>
      <c r="E148" s="51" t="e">
        <f t="shared" si="14"/>
        <v>#REF!</v>
      </c>
      <c r="F148" s="51" t="e">
        <f t="shared" si="14"/>
        <v>#REF!</v>
      </c>
      <c r="G148" s="51" t="e">
        <f t="shared" si="14"/>
        <v>#REF!</v>
      </c>
    </row>
    <row r="149" spans="1:7" ht="25.5" hidden="1" customHeight="1" x14ac:dyDescent="0.2">
      <c r="A149" s="14" t="s">
        <v>119</v>
      </c>
      <c r="B149" s="44" t="s">
        <v>152</v>
      </c>
      <c r="C149" s="54">
        <v>400</v>
      </c>
      <c r="D149" s="51" t="e">
        <f t="shared" si="14"/>
        <v>#REF!</v>
      </c>
      <c r="E149" s="51" t="e">
        <f t="shared" si="14"/>
        <v>#REF!</v>
      </c>
      <c r="F149" s="51" t="e">
        <f t="shared" si="14"/>
        <v>#REF!</v>
      </c>
      <c r="G149" s="51" t="e">
        <f t="shared" si="14"/>
        <v>#REF!</v>
      </c>
    </row>
    <row r="150" spans="1:7" ht="12.75" hidden="1" customHeight="1" x14ac:dyDescent="0.2">
      <c r="A150" s="14" t="s">
        <v>120</v>
      </c>
      <c r="B150" s="44" t="s">
        <v>152</v>
      </c>
      <c r="C150" s="54">
        <v>410</v>
      </c>
      <c r="D150" s="51" t="e">
        <f>'3'!#REF!</f>
        <v>#REF!</v>
      </c>
      <c r="E150" s="51" t="e">
        <f>'3'!#REF!</f>
        <v>#REF!</v>
      </c>
      <c r="F150" s="51" t="e">
        <f>'3'!#REF!</f>
        <v>#REF!</v>
      </c>
      <c r="G150" s="51" t="e">
        <f>'3'!#REF!</f>
        <v>#REF!</v>
      </c>
    </row>
    <row r="151" spans="1:7" ht="12.75" customHeight="1" x14ac:dyDescent="0.2">
      <c r="A151" s="130" t="s">
        <v>4</v>
      </c>
      <c r="B151" s="130"/>
      <c r="C151" s="131"/>
      <c r="D151" s="52">
        <f>D10+D22+D33+D40+D43++D46+D49+D52+D57+D60+D63+D68+D71+D78+D83+D95+D101+D104+D107+D110+D124+D127+D132+D113</f>
        <v>323310.90799999994</v>
      </c>
      <c r="E151" s="52">
        <f>E10+E22+E33+E40+E43++E46+E49+E52+E57+E60+E63+E68+E71+E78+E83+E95+E101+E104+E107+E110+E124+E127+E132+E113</f>
        <v>54864.664000000004</v>
      </c>
      <c r="F151" s="52">
        <f>F10+F22+F33+F40+F43++F46+F49+F52+F57+F60+F63+F68+F71+F78+F83+F95+F101+F104+F107+F110+F124+F127+F132+F113</f>
        <v>148125.72299999997</v>
      </c>
      <c r="G151" s="52">
        <f>G10+G22+G33+G40+G43++G46+G49+G52+G57+G60+G63+G68+G71+G78+G83+G95+G101+G104+G107+G110+G124+G127+G132+G113</f>
        <v>28805.432000000004</v>
      </c>
    </row>
    <row r="152" spans="1:7" hidden="1" x14ac:dyDescent="0.2">
      <c r="A152" s="21" t="s">
        <v>109</v>
      </c>
      <c r="B152" s="21"/>
      <c r="C152" s="21"/>
      <c r="D152" s="17">
        <v>0</v>
      </c>
      <c r="E152" s="17">
        <v>0</v>
      </c>
    </row>
    <row r="153" spans="1:7" hidden="1" x14ac:dyDescent="0.2">
      <c r="A153" s="20" t="s">
        <v>109</v>
      </c>
      <c r="B153" s="20"/>
      <c r="C153" s="20"/>
      <c r="D153" s="7">
        <v>0</v>
      </c>
      <c r="E153" s="7">
        <v>0</v>
      </c>
    </row>
    <row r="154" spans="1:7" hidden="1" x14ac:dyDescent="0.2">
      <c r="A154" s="20" t="s">
        <v>109</v>
      </c>
      <c r="B154" s="20"/>
      <c r="C154" s="20"/>
      <c r="D154" s="7">
        <v>0</v>
      </c>
      <c r="E154" s="7">
        <v>0</v>
      </c>
    </row>
    <row r="155" spans="1:7" hidden="1" x14ac:dyDescent="0.2">
      <c r="A155" s="20" t="s">
        <v>109</v>
      </c>
      <c r="B155" s="20"/>
      <c r="C155" s="20"/>
      <c r="D155" s="7">
        <v>0</v>
      </c>
      <c r="E155" s="7">
        <v>0</v>
      </c>
    </row>
    <row r="156" spans="1:7" hidden="1" x14ac:dyDescent="0.2">
      <c r="A156" s="20" t="s">
        <v>109</v>
      </c>
      <c r="B156" s="20"/>
      <c r="C156" s="20"/>
      <c r="D156" s="7">
        <v>0</v>
      </c>
      <c r="E156" s="7">
        <v>0</v>
      </c>
    </row>
    <row r="157" spans="1:7" hidden="1" x14ac:dyDescent="0.2">
      <c r="A157" s="20" t="s">
        <v>109</v>
      </c>
      <c r="B157" s="20"/>
      <c r="C157" s="20"/>
      <c r="D157" s="7">
        <v>0</v>
      </c>
      <c r="E157" s="7">
        <v>0</v>
      </c>
    </row>
    <row r="158" spans="1:7" hidden="1" x14ac:dyDescent="0.2">
      <c r="A158" s="20" t="s">
        <v>109</v>
      </c>
      <c r="B158" s="20"/>
      <c r="C158" s="20"/>
      <c r="D158" s="7">
        <v>0</v>
      </c>
      <c r="E158" s="7">
        <v>0</v>
      </c>
    </row>
    <row r="159" spans="1:7" hidden="1" x14ac:dyDescent="0.2">
      <c r="A159" s="20" t="s">
        <v>109</v>
      </c>
      <c r="B159" s="20"/>
      <c r="C159" s="20"/>
      <c r="D159" s="7">
        <v>0</v>
      </c>
      <c r="E159" s="7">
        <v>0</v>
      </c>
    </row>
    <row r="160" spans="1:7" hidden="1" x14ac:dyDescent="0.2">
      <c r="A160" s="20" t="s">
        <v>109</v>
      </c>
      <c r="B160" s="20"/>
      <c r="C160" s="20"/>
      <c r="D160" s="7">
        <v>0</v>
      </c>
      <c r="E160" s="7">
        <v>0</v>
      </c>
    </row>
    <row r="161" spans="1:5" hidden="1" x14ac:dyDescent="0.2">
      <c r="A161" s="20" t="s">
        <v>109</v>
      </c>
      <c r="B161" s="20"/>
      <c r="C161" s="20"/>
      <c r="D161" s="7">
        <v>0</v>
      </c>
      <c r="E161" s="7">
        <v>0</v>
      </c>
    </row>
    <row r="162" spans="1:5" hidden="1" x14ac:dyDescent="0.2">
      <c r="A162" s="20" t="s">
        <v>109</v>
      </c>
      <c r="B162" s="20"/>
      <c r="C162" s="20"/>
      <c r="D162" s="7">
        <v>0</v>
      </c>
      <c r="E162" s="7">
        <v>0</v>
      </c>
    </row>
    <row r="163" spans="1:5" hidden="1" x14ac:dyDescent="0.2">
      <c r="A163" s="20" t="s">
        <v>109</v>
      </c>
      <c r="B163" s="20"/>
      <c r="C163" s="20"/>
      <c r="D163" s="7">
        <v>0</v>
      </c>
      <c r="E163" s="7">
        <v>0</v>
      </c>
    </row>
    <row r="164" spans="1:5" hidden="1" x14ac:dyDescent="0.2">
      <c r="A164" s="20" t="s">
        <v>109</v>
      </c>
      <c r="B164" s="20"/>
      <c r="C164" s="20"/>
      <c r="D164" s="7">
        <v>0</v>
      </c>
      <c r="E164" s="7">
        <v>0</v>
      </c>
    </row>
    <row r="165" spans="1:5" hidden="1" x14ac:dyDescent="0.2">
      <c r="A165" s="20" t="s">
        <v>109</v>
      </c>
      <c r="B165" s="20"/>
      <c r="C165" s="20"/>
      <c r="D165" s="7">
        <v>0</v>
      </c>
      <c r="E165" s="7">
        <v>0</v>
      </c>
    </row>
    <row r="166" spans="1:5" hidden="1" x14ac:dyDescent="0.2">
      <c r="A166" s="20" t="s">
        <v>109</v>
      </c>
      <c r="B166" s="20"/>
      <c r="C166" s="20"/>
      <c r="D166" s="7">
        <v>0</v>
      </c>
      <c r="E166" s="7">
        <v>0</v>
      </c>
    </row>
    <row r="167" spans="1:5" hidden="1" x14ac:dyDescent="0.2">
      <c r="A167" s="20" t="s">
        <v>109</v>
      </c>
      <c r="B167" s="20"/>
      <c r="C167" s="20"/>
      <c r="D167" s="7">
        <v>0</v>
      </c>
      <c r="E167" s="7">
        <v>0</v>
      </c>
    </row>
    <row r="168" spans="1:5" hidden="1" x14ac:dyDescent="0.2">
      <c r="A168" s="20" t="s">
        <v>109</v>
      </c>
      <c r="B168" s="20"/>
      <c r="C168" s="20"/>
      <c r="D168" s="7">
        <v>0</v>
      </c>
      <c r="E168" s="7">
        <v>0</v>
      </c>
    </row>
    <row r="169" spans="1:5" hidden="1" x14ac:dyDescent="0.2">
      <c r="A169" s="20" t="s">
        <v>109</v>
      </c>
      <c r="B169" s="20"/>
      <c r="C169" s="20"/>
      <c r="D169" s="7">
        <v>0</v>
      </c>
      <c r="E169" s="7">
        <v>0</v>
      </c>
    </row>
    <row r="170" spans="1:5" hidden="1" x14ac:dyDescent="0.2">
      <c r="A170" s="20" t="s">
        <v>109</v>
      </c>
      <c r="B170" s="20"/>
      <c r="C170" s="20"/>
      <c r="D170" s="7">
        <v>0</v>
      </c>
      <c r="E170" s="7">
        <v>0</v>
      </c>
    </row>
    <row r="171" spans="1:5" hidden="1" x14ac:dyDescent="0.2">
      <c r="A171" s="20" t="s">
        <v>109</v>
      </c>
      <c r="B171" s="20"/>
      <c r="C171" s="20"/>
      <c r="D171" s="7">
        <v>0</v>
      </c>
      <c r="E171" s="7">
        <v>0</v>
      </c>
    </row>
    <row r="172" spans="1:5" hidden="1" x14ac:dyDescent="0.2">
      <c r="A172" s="20" t="s">
        <v>109</v>
      </c>
      <c r="B172" s="20"/>
      <c r="C172" s="20"/>
      <c r="D172" s="7">
        <v>0</v>
      </c>
      <c r="E172" s="7">
        <v>0</v>
      </c>
    </row>
    <row r="173" spans="1:5" hidden="1" x14ac:dyDescent="0.2">
      <c r="A173" s="20" t="s">
        <v>109</v>
      </c>
      <c r="B173" s="20"/>
      <c r="C173" s="20"/>
      <c r="D173" s="7">
        <v>0</v>
      </c>
      <c r="E173" s="7">
        <v>0</v>
      </c>
    </row>
    <row r="174" spans="1:5" hidden="1" x14ac:dyDescent="0.2">
      <c r="A174" s="20" t="s">
        <v>109</v>
      </c>
      <c r="B174" s="20"/>
      <c r="C174" s="20"/>
      <c r="D174" s="7">
        <v>0</v>
      </c>
      <c r="E174" s="7">
        <v>0</v>
      </c>
    </row>
    <row r="175" spans="1:5" hidden="1" x14ac:dyDescent="0.2">
      <c r="A175" s="20" t="s">
        <v>109</v>
      </c>
      <c r="B175" s="20"/>
      <c r="C175" s="20"/>
      <c r="D175" s="7">
        <v>0</v>
      </c>
      <c r="E175" s="7">
        <v>0</v>
      </c>
    </row>
    <row r="176" spans="1:5" hidden="1" x14ac:dyDescent="0.2">
      <c r="A176" s="20" t="s">
        <v>109</v>
      </c>
      <c r="B176" s="20"/>
      <c r="C176" s="20"/>
      <c r="D176" s="7">
        <v>0</v>
      </c>
      <c r="E176" s="7">
        <v>0</v>
      </c>
    </row>
    <row r="177" spans="1:5" hidden="1" x14ac:dyDescent="0.2">
      <c r="A177" s="20" t="s">
        <v>109</v>
      </c>
      <c r="B177" s="20"/>
      <c r="C177" s="20"/>
      <c r="D177" s="7">
        <v>0</v>
      </c>
      <c r="E177" s="7">
        <v>0</v>
      </c>
    </row>
    <row r="178" spans="1:5" hidden="1" x14ac:dyDescent="0.2">
      <c r="A178" s="20" t="s">
        <v>109</v>
      </c>
      <c r="B178" s="20"/>
      <c r="C178" s="20"/>
      <c r="D178" s="7">
        <v>0</v>
      </c>
      <c r="E178" s="7">
        <v>0</v>
      </c>
    </row>
    <row r="179" spans="1:5" hidden="1" x14ac:dyDescent="0.2">
      <c r="A179" s="20" t="s">
        <v>109</v>
      </c>
      <c r="B179" s="20"/>
      <c r="C179" s="20"/>
      <c r="D179" s="7">
        <v>0</v>
      </c>
      <c r="E179" s="7">
        <v>0</v>
      </c>
    </row>
    <row r="180" spans="1:5" hidden="1" x14ac:dyDescent="0.2">
      <c r="A180" s="20" t="s">
        <v>109</v>
      </c>
      <c r="B180" s="20"/>
      <c r="C180" s="20"/>
      <c r="D180" s="7">
        <v>0</v>
      </c>
      <c r="E180" s="7">
        <v>0</v>
      </c>
    </row>
    <row r="181" spans="1:5" hidden="1" x14ac:dyDescent="0.2">
      <c r="A181" s="20" t="s">
        <v>109</v>
      </c>
      <c r="B181" s="20"/>
      <c r="C181" s="20"/>
      <c r="D181" s="7">
        <v>0</v>
      </c>
      <c r="E181" s="7">
        <v>0</v>
      </c>
    </row>
    <row r="182" spans="1:5" hidden="1" x14ac:dyDescent="0.2">
      <c r="A182" s="20" t="s">
        <v>109</v>
      </c>
      <c r="B182" s="20"/>
      <c r="C182" s="20"/>
      <c r="D182" s="7">
        <v>0</v>
      </c>
      <c r="E182" s="7">
        <v>0</v>
      </c>
    </row>
    <row r="183" spans="1:5" hidden="1" x14ac:dyDescent="0.2">
      <c r="A183" s="20" t="s">
        <v>109</v>
      </c>
      <c r="B183" s="20"/>
      <c r="C183" s="20"/>
      <c r="D183" s="7">
        <v>0</v>
      </c>
      <c r="E183" s="7">
        <v>0</v>
      </c>
    </row>
    <row r="184" spans="1:5" hidden="1" x14ac:dyDescent="0.2">
      <c r="A184" s="20" t="s">
        <v>109</v>
      </c>
      <c r="B184" s="20"/>
      <c r="C184" s="20"/>
      <c r="D184" s="7">
        <v>0</v>
      </c>
      <c r="E184" s="7">
        <v>0</v>
      </c>
    </row>
    <row r="185" spans="1:5" hidden="1" x14ac:dyDescent="0.2">
      <c r="A185" s="20" t="s">
        <v>109</v>
      </c>
      <c r="B185" s="20"/>
      <c r="C185" s="20"/>
      <c r="D185" s="7">
        <v>0</v>
      </c>
      <c r="E185" s="7">
        <v>0</v>
      </c>
    </row>
    <row r="186" spans="1:5" hidden="1" x14ac:dyDescent="0.2">
      <c r="A186" s="20" t="s">
        <v>109</v>
      </c>
      <c r="B186" s="20"/>
      <c r="C186" s="20"/>
      <c r="D186" s="7">
        <v>0</v>
      </c>
      <c r="E186" s="7">
        <v>0</v>
      </c>
    </row>
    <row r="187" spans="1:5" hidden="1" x14ac:dyDescent="0.2">
      <c r="A187" s="20" t="s">
        <v>109</v>
      </c>
      <c r="B187" s="20"/>
      <c r="C187" s="20"/>
      <c r="D187" s="7">
        <v>0</v>
      </c>
      <c r="E187" s="7">
        <v>0</v>
      </c>
    </row>
    <row r="188" spans="1:5" hidden="1" x14ac:dyDescent="0.2">
      <c r="A188" s="20" t="s">
        <v>109</v>
      </c>
      <c r="B188" s="20"/>
      <c r="C188" s="20"/>
      <c r="D188" s="7">
        <v>0</v>
      </c>
      <c r="E188" s="7">
        <v>0</v>
      </c>
    </row>
    <row r="189" spans="1:5" hidden="1" x14ac:dyDescent="0.2">
      <c r="A189" s="20" t="s">
        <v>109</v>
      </c>
      <c r="B189" s="20"/>
      <c r="C189" s="20"/>
      <c r="D189" s="7">
        <v>0</v>
      </c>
      <c r="E189" s="7">
        <v>0</v>
      </c>
    </row>
    <row r="190" spans="1:5" hidden="1" x14ac:dyDescent="0.2">
      <c r="A190" s="20" t="s">
        <v>109</v>
      </c>
      <c r="B190" s="20"/>
      <c r="C190" s="20"/>
      <c r="D190" s="7">
        <v>0</v>
      </c>
      <c r="E190" s="7">
        <v>0</v>
      </c>
    </row>
    <row r="191" spans="1:5" hidden="1" x14ac:dyDescent="0.2">
      <c r="A191" s="20" t="s">
        <v>109</v>
      </c>
      <c r="B191" s="20"/>
      <c r="C191" s="20"/>
      <c r="D191" s="7">
        <v>0</v>
      </c>
      <c r="E191" s="7">
        <v>0</v>
      </c>
    </row>
    <row r="192" spans="1:5" hidden="1" x14ac:dyDescent="0.2">
      <c r="A192" s="20" t="s">
        <v>109</v>
      </c>
      <c r="B192" s="20"/>
      <c r="C192" s="20"/>
      <c r="D192" s="7">
        <v>0</v>
      </c>
      <c r="E192" s="7">
        <v>0</v>
      </c>
    </row>
    <row r="193" spans="1:5" hidden="1" x14ac:dyDescent="0.2">
      <c r="A193" s="20" t="s">
        <v>109</v>
      </c>
      <c r="B193" s="20"/>
      <c r="C193" s="20"/>
      <c r="D193" s="7">
        <v>0</v>
      </c>
      <c r="E193" s="7">
        <v>0</v>
      </c>
    </row>
    <row r="194" spans="1:5" hidden="1" x14ac:dyDescent="0.2">
      <c r="A194" s="20" t="s">
        <v>109</v>
      </c>
      <c r="B194" s="20"/>
      <c r="C194" s="20"/>
      <c r="D194" s="7">
        <v>0</v>
      </c>
      <c r="E194" s="7">
        <v>0</v>
      </c>
    </row>
    <row r="195" spans="1:5" hidden="1" x14ac:dyDescent="0.2">
      <c r="A195" s="20" t="s">
        <v>109</v>
      </c>
      <c r="B195" s="20"/>
      <c r="C195" s="20"/>
      <c r="D195" s="7">
        <v>0</v>
      </c>
      <c r="E195" s="7">
        <v>0</v>
      </c>
    </row>
    <row r="196" spans="1:5" hidden="1" x14ac:dyDescent="0.2">
      <c r="A196" s="20" t="s">
        <v>109</v>
      </c>
      <c r="B196" s="20"/>
      <c r="C196" s="20"/>
      <c r="D196" s="7">
        <v>0</v>
      </c>
      <c r="E196" s="7">
        <v>0</v>
      </c>
    </row>
    <row r="197" spans="1:5" hidden="1" x14ac:dyDescent="0.2">
      <c r="A197" s="20" t="s">
        <v>109</v>
      </c>
      <c r="B197" s="20"/>
      <c r="C197" s="20"/>
      <c r="D197" s="7">
        <v>0</v>
      </c>
      <c r="E197" s="7">
        <v>0</v>
      </c>
    </row>
    <row r="198" spans="1:5" hidden="1" x14ac:dyDescent="0.2">
      <c r="A198" s="20" t="s">
        <v>109</v>
      </c>
      <c r="B198" s="20"/>
      <c r="C198" s="20"/>
      <c r="D198" s="7">
        <v>0</v>
      </c>
      <c r="E198" s="7">
        <v>0</v>
      </c>
    </row>
    <row r="199" spans="1:5" hidden="1" x14ac:dyDescent="0.2">
      <c r="A199" s="20" t="s">
        <v>109</v>
      </c>
      <c r="B199" s="20"/>
      <c r="C199" s="20"/>
      <c r="D199" s="7">
        <v>0</v>
      </c>
      <c r="E199" s="7">
        <v>0</v>
      </c>
    </row>
    <row r="200" spans="1:5" hidden="1" x14ac:dyDescent="0.2">
      <c r="A200" s="20" t="s">
        <v>109</v>
      </c>
      <c r="B200" s="20"/>
      <c r="C200" s="20"/>
      <c r="D200" s="7">
        <v>0</v>
      </c>
      <c r="E200" s="7">
        <v>0</v>
      </c>
    </row>
    <row r="201" spans="1:5" hidden="1" x14ac:dyDescent="0.2">
      <c r="A201" s="20" t="s">
        <v>109</v>
      </c>
      <c r="B201" s="20"/>
      <c r="C201" s="20"/>
      <c r="D201" s="7">
        <v>0</v>
      </c>
      <c r="E201" s="7">
        <v>0</v>
      </c>
    </row>
    <row r="202" spans="1:5" hidden="1" x14ac:dyDescent="0.2">
      <c r="A202" s="20" t="s">
        <v>109</v>
      </c>
      <c r="B202" s="20"/>
      <c r="C202" s="20"/>
      <c r="D202" s="7">
        <v>0</v>
      </c>
      <c r="E202" s="7">
        <v>0</v>
      </c>
    </row>
    <row r="203" spans="1:5" hidden="1" x14ac:dyDescent="0.2">
      <c r="A203" s="20" t="s">
        <v>109</v>
      </c>
      <c r="B203" s="20"/>
      <c r="C203" s="20"/>
      <c r="D203" s="7">
        <v>0</v>
      </c>
      <c r="E203" s="7">
        <v>0</v>
      </c>
    </row>
    <row r="204" spans="1:5" hidden="1" x14ac:dyDescent="0.2">
      <c r="A204" s="20" t="s">
        <v>109</v>
      </c>
      <c r="B204" s="20"/>
      <c r="C204" s="20"/>
      <c r="D204" s="7">
        <v>0</v>
      </c>
      <c r="E204" s="7">
        <v>0</v>
      </c>
    </row>
    <row r="205" spans="1:5" hidden="1" x14ac:dyDescent="0.2">
      <c r="A205" s="20" t="s">
        <v>109</v>
      </c>
      <c r="B205" s="20"/>
      <c r="C205" s="20"/>
      <c r="D205" s="7">
        <v>0</v>
      </c>
      <c r="E205" s="7">
        <v>0</v>
      </c>
    </row>
    <row r="206" spans="1:5" hidden="1" x14ac:dyDescent="0.2">
      <c r="A206" s="20" t="s">
        <v>109</v>
      </c>
      <c r="B206" s="20"/>
      <c r="C206" s="20"/>
      <c r="D206" s="7">
        <v>0</v>
      </c>
      <c r="E206" s="7">
        <v>0</v>
      </c>
    </row>
    <row r="207" spans="1:5" hidden="1" x14ac:dyDescent="0.2">
      <c r="A207" s="20" t="s">
        <v>109</v>
      </c>
      <c r="B207" s="20"/>
      <c r="C207" s="20"/>
      <c r="D207" s="7">
        <v>0</v>
      </c>
      <c r="E207" s="7">
        <v>0</v>
      </c>
    </row>
    <row r="208" spans="1:5" hidden="1" x14ac:dyDescent="0.2">
      <c r="A208" s="20" t="s">
        <v>109</v>
      </c>
      <c r="B208" s="20"/>
      <c r="C208" s="20"/>
      <c r="D208" s="7">
        <v>0</v>
      </c>
      <c r="E208" s="7">
        <v>0</v>
      </c>
    </row>
    <row r="209" spans="1:5" hidden="1" x14ac:dyDescent="0.2">
      <c r="A209" s="20" t="s">
        <v>109</v>
      </c>
      <c r="B209" s="20"/>
      <c r="C209" s="20"/>
      <c r="D209" s="7">
        <v>0</v>
      </c>
      <c r="E209" s="7">
        <v>0</v>
      </c>
    </row>
    <row r="210" spans="1:5" hidden="1" x14ac:dyDescent="0.2">
      <c r="A210" s="20" t="s">
        <v>109</v>
      </c>
      <c r="B210" s="20"/>
      <c r="C210" s="20"/>
      <c r="D210" s="7">
        <v>0</v>
      </c>
      <c r="E210" s="7">
        <v>0</v>
      </c>
    </row>
    <row r="211" spans="1:5" hidden="1" x14ac:dyDescent="0.2">
      <c r="A211" s="20" t="s">
        <v>109</v>
      </c>
      <c r="B211" s="20"/>
      <c r="C211" s="20"/>
      <c r="D211" s="7">
        <v>0</v>
      </c>
      <c r="E211" s="7">
        <v>0</v>
      </c>
    </row>
    <row r="212" spans="1:5" hidden="1" x14ac:dyDescent="0.2">
      <c r="A212" s="20" t="s">
        <v>109</v>
      </c>
      <c r="B212" s="20"/>
      <c r="C212" s="20"/>
      <c r="D212" s="7">
        <v>0</v>
      </c>
      <c r="E212" s="7">
        <v>0</v>
      </c>
    </row>
    <row r="213" spans="1:5" hidden="1" x14ac:dyDescent="0.2">
      <c r="A213" s="20" t="s">
        <v>109</v>
      </c>
      <c r="B213" s="20"/>
      <c r="C213" s="20"/>
      <c r="D213" s="7">
        <v>0</v>
      </c>
      <c r="E213" s="7">
        <v>0</v>
      </c>
    </row>
    <row r="214" spans="1:5" hidden="1" x14ac:dyDescent="0.2">
      <c r="A214" s="20" t="s">
        <v>109</v>
      </c>
      <c r="B214" s="20"/>
      <c r="C214" s="20"/>
      <c r="D214" s="7">
        <v>0</v>
      </c>
      <c r="E214" s="7">
        <v>0</v>
      </c>
    </row>
    <row r="215" spans="1:5" hidden="1" x14ac:dyDescent="0.2">
      <c r="A215" s="20" t="s">
        <v>109</v>
      </c>
      <c r="B215" s="20"/>
      <c r="C215" s="20"/>
      <c r="D215" s="7">
        <v>0</v>
      </c>
      <c r="E215" s="7">
        <v>0</v>
      </c>
    </row>
    <row r="216" spans="1:5" hidden="1" x14ac:dyDescent="0.2">
      <c r="A216" s="20" t="s">
        <v>109</v>
      </c>
      <c r="B216" s="20"/>
      <c r="C216" s="20"/>
      <c r="D216" s="7">
        <v>0</v>
      </c>
      <c r="E216" s="7">
        <v>0</v>
      </c>
    </row>
    <row r="217" spans="1:5" hidden="1" x14ac:dyDescent="0.2">
      <c r="A217" s="20" t="s">
        <v>109</v>
      </c>
      <c r="B217" s="20"/>
      <c r="C217" s="20"/>
      <c r="D217" s="7">
        <v>0</v>
      </c>
      <c r="E217" s="7">
        <v>0</v>
      </c>
    </row>
    <row r="218" spans="1:5" hidden="1" x14ac:dyDescent="0.2">
      <c r="A218" s="20" t="s">
        <v>109</v>
      </c>
      <c r="B218" s="20"/>
      <c r="C218" s="20"/>
      <c r="D218" s="7">
        <v>0</v>
      </c>
      <c r="E218" s="7">
        <v>0</v>
      </c>
    </row>
    <row r="219" spans="1:5" hidden="1" x14ac:dyDescent="0.2">
      <c r="A219" s="20" t="s">
        <v>109</v>
      </c>
      <c r="B219" s="20"/>
      <c r="C219" s="20"/>
      <c r="D219" s="7">
        <v>0</v>
      </c>
      <c r="E219" s="7">
        <v>0</v>
      </c>
    </row>
    <row r="220" spans="1:5" hidden="1" x14ac:dyDescent="0.2">
      <c r="A220" s="20" t="s">
        <v>109</v>
      </c>
      <c r="B220" s="20"/>
      <c r="C220" s="20"/>
      <c r="D220" s="7">
        <v>0</v>
      </c>
      <c r="E220" s="7">
        <v>0</v>
      </c>
    </row>
    <row r="221" spans="1:5" hidden="1" x14ac:dyDescent="0.2">
      <c r="A221" s="20" t="s">
        <v>109</v>
      </c>
      <c r="B221" s="20"/>
      <c r="C221" s="20"/>
      <c r="D221" s="7">
        <v>0</v>
      </c>
      <c r="E221" s="7">
        <v>0</v>
      </c>
    </row>
    <row r="222" spans="1:5" hidden="1" x14ac:dyDescent="0.2">
      <c r="A222" s="20" t="s">
        <v>109</v>
      </c>
      <c r="B222" s="20"/>
      <c r="C222" s="20"/>
      <c r="D222" s="7">
        <v>0</v>
      </c>
      <c r="E222" s="7">
        <v>0</v>
      </c>
    </row>
    <row r="223" spans="1:5" hidden="1" x14ac:dyDescent="0.2">
      <c r="A223" s="20" t="s">
        <v>109</v>
      </c>
      <c r="B223" s="20"/>
      <c r="C223" s="20"/>
      <c r="D223" s="7">
        <v>0</v>
      </c>
      <c r="E223" s="7">
        <v>0</v>
      </c>
    </row>
    <row r="224" spans="1:5" hidden="1" x14ac:dyDescent="0.2">
      <c r="A224" s="20" t="s">
        <v>109</v>
      </c>
      <c r="B224" s="20"/>
      <c r="C224" s="20"/>
      <c r="D224" s="7">
        <v>0</v>
      </c>
      <c r="E224" s="7">
        <v>0</v>
      </c>
    </row>
    <row r="225" spans="1:5" hidden="1" x14ac:dyDescent="0.2">
      <c r="A225" s="20" t="s">
        <v>109</v>
      </c>
      <c r="B225" s="20"/>
      <c r="C225" s="20"/>
      <c r="D225" s="7">
        <v>0</v>
      </c>
      <c r="E225" s="7">
        <v>0</v>
      </c>
    </row>
    <row r="226" spans="1:5" hidden="1" x14ac:dyDescent="0.2">
      <c r="A226" s="20" t="s">
        <v>109</v>
      </c>
      <c r="B226" s="20"/>
      <c r="C226" s="20"/>
      <c r="D226" s="7">
        <v>0</v>
      </c>
      <c r="E226" s="7">
        <v>0</v>
      </c>
    </row>
    <row r="227" spans="1:5" hidden="1" x14ac:dyDescent="0.2">
      <c r="A227" s="20" t="s">
        <v>109</v>
      </c>
      <c r="B227" s="20"/>
      <c r="C227" s="20"/>
      <c r="D227" s="7">
        <v>0</v>
      </c>
      <c r="E227" s="7">
        <v>0</v>
      </c>
    </row>
    <row r="228" spans="1:5" x14ac:dyDescent="0.2">
      <c r="D228" s="133"/>
    </row>
    <row r="229" spans="1:5" x14ac:dyDescent="0.2">
      <c r="D229" s="133"/>
      <c r="E229" s="118"/>
    </row>
  </sheetData>
  <sheetProtection selectLockedCells="1" selectUnlockedCells="1"/>
  <mergeCells count="10">
    <mergeCell ref="F8:G8"/>
    <mergeCell ref="A1:G1"/>
    <mergeCell ref="A2:G2"/>
    <mergeCell ref="A3:G3"/>
    <mergeCell ref="A5:G5"/>
    <mergeCell ref="A6:E6"/>
    <mergeCell ref="A8:A9"/>
    <mergeCell ref="D8:E8"/>
    <mergeCell ref="B8:B9"/>
    <mergeCell ref="C8:C9"/>
  </mergeCells>
  <pageMargins left="0.39370078740157483" right="0.39370078740157483" top="0.78740157480314965" bottom="0.59055118110236227" header="0" footer="0"/>
  <pageSetup paperSize="9" firstPageNumber="0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5122" r:id="rId4" name="ToggleButton1">
          <controlPr defaultSize="0" print="0" autoLine="0" r:id="rId5">
            <anchor moveWithCells="1">
              <from>
                <xdr:col>46</xdr:col>
                <xdr:colOff>476250</xdr:colOff>
                <xdr:row>0</xdr:row>
                <xdr:rowOff>0</xdr:rowOff>
              </from>
              <to>
                <xdr:col>52</xdr:col>
                <xdr:colOff>66675</xdr:colOff>
                <xdr:row>1</xdr:row>
                <xdr:rowOff>171450</xdr:rowOff>
              </to>
            </anchor>
          </controlPr>
        </control>
      </mc:Choice>
      <mc:Fallback>
        <control shapeId="5122" r:id="rId4" name="Toggle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3</vt:lpstr>
      <vt:lpstr>4</vt:lpstr>
      <vt:lpstr>5</vt:lpstr>
      <vt:lpstr>'3'!Область_печати</vt:lpstr>
      <vt:lpstr>'4'!Область_печати</vt:lpstr>
      <vt:lpstr>'5'!Область_печати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Polarshinov</dc:creator>
  <cp:lastModifiedBy>1</cp:lastModifiedBy>
  <cp:lastPrinted>2023-07-18T11:07:08Z</cp:lastPrinted>
  <dcterms:created xsi:type="dcterms:W3CDTF">2016-12-23T12:59:32Z</dcterms:created>
  <dcterms:modified xsi:type="dcterms:W3CDTF">2023-07-19T04:12:54Z</dcterms:modified>
</cp:coreProperties>
</file>