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90" windowWidth="15510" windowHeight="9495" activeTab="2"/>
  </bookViews>
  <sheets>
    <sheet name="3" sheetId="1" r:id="rId1"/>
    <sheet name="4" sheetId="2" r:id="rId2"/>
    <sheet name="5" sheetId="7" r:id="rId3"/>
  </sheets>
  <externalReferences>
    <externalReference r:id="rId4"/>
  </externalReferences>
  <definedNames>
    <definedName name="_xlnm._FilterDatabase" localSheetId="0" hidden="1">'3'!$A$7:$G$13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'3'!$A$1:$I$236</definedName>
    <definedName name="_xlnm.Print_Area" localSheetId="1">'4'!$A$1:$F$143</definedName>
    <definedName name="_xlnm.Print_Area" localSheetId="2">'5'!$A$1:$G$236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/>
</workbook>
</file>

<file path=xl/calcChain.xml><?xml version="1.0" encoding="utf-8"?>
<calcChain xmlns="http://schemas.openxmlformats.org/spreadsheetml/2006/main">
  <c r="E115" i="7" l="1"/>
  <c r="E114" i="7" s="1"/>
  <c r="E111" i="7" s="1"/>
  <c r="F115" i="7"/>
  <c r="F114" i="7" s="1"/>
  <c r="F111" i="7" s="1"/>
  <c r="G115" i="7"/>
  <c r="G114" i="7" s="1"/>
  <c r="G111" i="7" s="1"/>
  <c r="D115" i="7"/>
  <c r="D114" i="7" s="1"/>
  <c r="D111" i="7" s="1"/>
  <c r="E85" i="7"/>
  <c r="F85" i="7"/>
  <c r="G85" i="7"/>
  <c r="G84" i="7" s="1"/>
  <c r="D85" i="7"/>
  <c r="G160" i="7"/>
  <c r="F160" i="7"/>
  <c r="G159" i="7"/>
  <c r="F159" i="7"/>
  <c r="G158" i="7"/>
  <c r="F158" i="7"/>
  <c r="G156" i="7"/>
  <c r="F156" i="7"/>
  <c r="G155" i="7"/>
  <c r="F155" i="7"/>
  <c r="G154" i="7"/>
  <c r="F154" i="7"/>
  <c r="G153" i="7"/>
  <c r="F153" i="7"/>
  <c r="G152" i="7"/>
  <c r="F152" i="7"/>
  <c r="G151" i="7"/>
  <c r="F151" i="7"/>
  <c r="G150" i="7"/>
  <c r="F150" i="7"/>
  <c r="G149" i="7"/>
  <c r="F149" i="7"/>
  <c r="G148" i="7"/>
  <c r="F148" i="7"/>
  <c r="G147" i="7"/>
  <c r="F147" i="7"/>
  <c r="F145" i="7"/>
  <c r="F143" i="7"/>
  <c r="G141" i="7"/>
  <c r="F141" i="7"/>
  <c r="G140" i="7"/>
  <c r="F140" i="7"/>
  <c r="G139" i="7"/>
  <c r="F139" i="7"/>
  <c r="G138" i="7"/>
  <c r="F138" i="7"/>
  <c r="G137" i="7"/>
  <c r="F137" i="7"/>
  <c r="F136" i="7"/>
  <c r="F135" i="7" s="1"/>
  <c r="F134" i="7"/>
  <c r="F133" i="7" s="1"/>
  <c r="F132" i="7"/>
  <c r="F131" i="7" s="1"/>
  <c r="F129" i="7"/>
  <c r="F128" i="7" s="1"/>
  <c r="F127" i="7"/>
  <c r="F126" i="7" s="1"/>
  <c r="G125" i="7"/>
  <c r="F124" i="7"/>
  <c r="F123" i="7" s="1"/>
  <c r="F122" i="7" s="1"/>
  <c r="F121" i="7"/>
  <c r="G120" i="7"/>
  <c r="F120" i="7"/>
  <c r="G119" i="7"/>
  <c r="F119" i="7"/>
  <c r="G118" i="7"/>
  <c r="F118" i="7"/>
  <c r="G117" i="7"/>
  <c r="F117" i="7"/>
  <c r="G116" i="7"/>
  <c r="F116" i="7"/>
  <c r="G112" i="7"/>
  <c r="F112" i="7"/>
  <c r="G110" i="7"/>
  <c r="F110" i="7"/>
  <c r="G109" i="7"/>
  <c r="F109" i="7"/>
  <c r="G108" i="7"/>
  <c r="F108" i="7"/>
  <c r="G107" i="7"/>
  <c r="F107" i="7"/>
  <c r="G106" i="7"/>
  <c r="F106" i="7"/>
  <c r="G105" i="7"/>
  <c r="F105" i="7"/>
  <c r="G104" i="7"/>
  <c r="F104" i="7"/>
  <c r="G103" i="7"/>
  <c r="F103" i="7"/>
  <c r="G102" i="7"/>
  <c r="F102" i="7"/>
  <c r="G101" i="7"/>
  <c r="F101" i="7"/>
  <c r="G100" i="7"/>
  <c r="F100" i="7"/>
  <c r="G99" i="7"/>
  <c r="F99" i="7"/>
  <c r="G98" i="7"/>
  <c r="G97" i="7" s="1"/>
  <c r="F98" i="7"/>
  <c r="F97" i="7"/>
  <c r="G96" i="7"/>
  <c r="G95" i="7" s="1"/>
  <c r="F96" i="7"/>
  <c r="F95" i="7" s="1"/>
  <c r="F93" i="7" s="1"/>
  <c r="G94" i="7"/>
  <c r="F94" i="7"/>
  <c r="G92" i="7"/>
  <c r="F92" i="7"/>
  <c r="G91" i="7"/>
  <c r="F91" i="7"/>
  <c r="G90" i="7"/>
  <c r="F90" i="7"/>
  <c r="G89" i="7"/>
  <c r="F89" i="7"/>
  <c r="G88" i="7"/>
  <c r="F88" i="7"/>
  <c r="G87" i="7"/>
  <c r="F87" i="7"/>
  <c r="F86" i="7" s="1"/>
  <c r="G86" i="7"/>
  <c r="F84" i="7"/>
  <c r="G80" i="7"/>
  <c r="F80" i="7"/>
  <c r="F79" i="7" s="1"/>
  <c r="G79" i="7"/>
  <c r="G78" i="7"/>
  <c r="F78" i="7"/>
  <c r="G77" i="7"/>
  <c r="F77" i="7"/>
  <c r="G75" i="7"/>
  <c r="F75" i="7"/>
  <c r="G74" i="7"/>
  <c r="F74" i="7"/>
  <c r="G73" i="7"/>
  <c r="G72" i="7" s="1"/>
  <c r="F73" i="7"/>
  <c r="F72" i="7" s="1"/>
  <c r="G71" i="7"/>
  <c r="F71" i="7"/>
  <c r="G70" i="7"/>
  <c r="F70" i="7"/>
  <c r="G68" i="7"/>
  <c r="G67" i="7" s="1"/>
  <c r="F68" i="7"/>
  <c r="F67" i="7" s="1"/>
  <c r="G66" i="7"/>
  <c r="F66" i="7"/>
  <c r="G65" i="7"/>
  <c r="F65" i="7"/>
  <c r="G63" i="7"/>
  <c r="F63" i="7"/>
  <c r="G62" i="7"/>
  <c r="F62" i="7"/>
  <c r="G61" i="7"/>
  <c r="F61" i="7"/>
  <c r="G60" i="7"/>
  <c r="F60" i="7"/>
  <c r="G59" i="7"/>
  <c r="F59" i="7"/>
  <c r="G58" i="7"/>
  <c r="F58" i="7"/>
  <c r="G57" i="7"/>
  <c r="F57" i="7"/>
  <c r="G56" i="7"/>
  <c r="F56" i="7"/>
  <c r="G55" i="7"/>
  <c r="F55" i="7"/>
  <c r="G54" i="7"/>
  <c r="F54" i="7"/>
  <c r="G53" i="7"/>
  <c r="F53" i="7"/>
  <c r="G52" i="7"/>
  <c r="F52" i="7"/>
  <c r="G51" i="7"/>
  <c r="F51" i="7"/>
  <c r="G50" i="7"/>
  <c r="F50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F35" i="7" s="1"/>
  <c r="F34" i="7" s="1"/>
  <c r="G35" i="7"/>
  <c r="G34" i="7" s="1"/>
  <c r="G33" i="7"/>
  <c r="F33" i="7"/>
  <c r="G32" i="7"/>
  <c r="F32" i="7"/>
  <c r="G31" i="7"/>
  <c r="F31" i="7"/>
  <c r="G30" i="7"/>
  <c r="F30" i="7"/>
  <c r="G28" i="7"/>
  <c r="F28" i="7"/>
  <c r="G27" i="7"/>
  <c r="F27" i="7"/>
  <c r="G26" i="7"/>
  <c r="F26" i="7"/>
  <c r="G25" i="7"/>
  <c r="F25" i="7"/>
  <c r="G24" i="7"/>
  <c r="F24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D38" i="2"/>
  <c r="F38" i="2"/>
  <c r="F132" i="2"/>
  <c r="F125" i="2"/>
  <c r="E125" i="2"/>
  <c r="F124" i="2"/>
  <c r="E124" i="2"/>
  <c r="F123" i="2"/>
  <c r="F118" i="2" s="1"/>
  <c r="E123" i="2"/>
  <c r="E122" i="2"/>
  <c r="E121" i="2" s="1"/>
  <c r="E120" i="2" s="1"/>
  <c r="E119" i="2" s="1"/>
  <c r="F117" i="2"/>
  <c r="E117" i="2"/>
  <c r="F116" i="2"/>
  <c r="F115" i="2" s="1"/>
  <c r="F114" i="2" s="1"/>
  <c r="F113" i="2" s="1"/>
  <c r="E116" i="2"/>
  <c r="E115" i="2" s="1"/>
  <c r="E114" i="2" s="1"/>
  <c r="E113" i="2" s="1"/>
  <c r="E110" i="2"/>
  <c r="E109" i="2" s="1"/>
  <c r="E108" i="2" s="1"/>
  <c r="E107" i="2" s="1"/>
  <c r="F106" i="2"/>
  <c r="E106" i="2"/>
  <c r="F105" i="2"/>
  <c r="E105" i="2"/>
  <c r="F104" i="2"/>
  <c r="E104" i="2"/>
  <c r="F103" i="2"/>
  <c r="E103" i="2"/>
  <c r="F101" i="2"/>
  <c r="E101" i="2"/>
  <c r="E100" i="2" s="1"/>
  <c r="E99" i="2" s="1"/>
  <c r="E98" i="2" s="1"/>
  <c r="F100" i="2"/>
  <c r="F99" i="2" s="1"/>
  <c r="F98" i="2" s="1"/>
  <c r="F97" i="2"/>
  <c r="E97" i="2"/>
  <c r="F96" i="2"/>
  <c r="E96" i="2"/>
  <c r="F95" i="2"/>
  <c r="E95" i="2"/>
  <c r="F94" i="2"/>
  <c r="E94" i="2"/>
  <c r="F65" i="2"/>
  <c r="E65" i="2"/>
  <c r="F64" i="2"/>
  <c r="E64" i="2"/>
  <c r="E63" i="2" s="1"/>
  <c r="E60" i="2" s="1"/>
  <c r="E59" i="2" s="1"/>
  <c r="F63" i="2"/>
  <c r="F60" i="2" s="1"/>
  <c r="F59" i="2" s="1"/>
  <c r="F53" i="2"/>
  <c r="E53" i="2"/>
  <c r="F52" i="2"/>
  <c r="F51" i="2" s="1"/>
  <c r="F50" i="2" s="1"/>
  <c r="F49" i="2" s="1"/>
  <c r="E52" i="2"/>
  <c r="E51" i="2" s="1"/>
  <c r="E50" i="2" s="1"/>
  <c r="F48" i="2"/>
  <c r="E48" i="2"/>
  <c r="F47" i="2"/>
  <c r="E47" i="2"/>
  <c r="E46" i="2"/>
  <c r="E45" i="2" s="1"/>
  <c r="E44" i="2" s="1"/>
  <c r="E43" i="2" s="1"/>
  <c r="E42" i="2" s="1"/>
  <c r="E41" i="2" s="1"/>
  <c r="E40" i="2" s="1"/>
  <c r="F36" i="2"/>
  <c r="F35" i="2"/>
  <c r="E32" i="2"/>
  <c r="F31" i="2"/>
  <c r="E31" i="2"/>
  <c r="F30" i="2"/>
  <c r="F25" i="2" s="1"/>
  <c r="E30" i="2"/>
  <c r="E29" i="2"/>
  <c r="E28" i="2" s="1"/>
  <c r="E27" i="2" s="1"/>
  <c r="E26" i="2" s="1"/>
  <c r="F23" i="2"/>
  <c r="E22" i="2"/>
  <c r="E21" i="2" s="1"/>
  <c r="F16" i="2"/>
  <c r="H65" i="1"/>
  <c r="H64" i="1" s="1"/>
  <c r="G173" i="1"/>
  <c r="G172" i="1" s="1"/>
  <c r="H173" i="1"/>
  <c r="H172" i="1" s="1"/>
  <c r="I173" i="1"/>
  <c r="I172" i="1" s="1"/>
  <c r="F173" i="1"/>
  <c r="F172" i="1" s="1"/>
  <c r="G179" i="1"/>
  <c r="I179" i="1"/>
  <c r="H224" i="1"/>
  <c r="H222" i="1"/>
  <c r="H220" i="1"/>
  <c r="I219" i="1"/>
  <c r="I218" i="1" s="1"/>
  <c r="I217" i="1" s="1"/>
  <c r="H215" i="1"/>
  <c r="H214" i="1" s="1"/>
  <c r="H213" i="1" s="1"/>
  <c r="E127" i="2" s="1"/>
  <c r="E126" i="2" s="1"/>
  <c r="I213" i="1"/>
  <c r="F127" i="2" s="1"/>
  <c r="I211" i="1"/>
  <c r="I210" i="1" s="1"/>
  <c r="I209" i="1" s="1"/>
  <c r="H211" i="1"/>
  <c r="H210" i="1" s="1"/>
  <c r="H209" i="1" s="1"/>
  <c r="H207" i="1"/>
  <c r="H206" i="1" s="1"/>
  <c r="H205" i="1" s="1"/>
  <c r="E72" i="2" s="1"/>
  <c r="I203" i="1"/>
  <c r="H203" i="1"/>
  <c r="I202" i="1"/>
  <c r="I201" i="1" s="1"/>
  <c r="F68" i="2" s="1"/>
  <c r="H202" i="1"/>
  <c r="H201" i="1" s="1"/>
  <c r="E68" i="2" s="1"/>
  <c r="I199" i="1"/>
  <c r="I198" i="1" s="1"/>
  <c r="I197" i="1" s="1"/>
  <c r="H199" i="1"/>
  <c r="H198" i="1" s="1"/>
  <c r="H197" i="1" s="1"/>
  <c r="H195" i="1"/>
  <c r="H194" i="1" s="1"/>
  <c r="I192" i="1"/>
  <c r="I191" i="1" s="1"/>
  <c r="I190" i="1" s="1"/>
  <c r="F66" i="2" s="1"/>
  <c r="H192" i="1"/>
  <c r="H191" i="1" s="1"/>
  <c r="H188" i="1"/>
  <c r="H187" i="1" s="1"/>
  <c r="H185" i="1"/>
  <c r="H184" i="1" s="1"/>
  <c r="I184" i="1"/>
  <c r="I183" i="1" s="1"/>
  <c r="F58" i="2" s="1"/>
  <c r="H181" i="1"/>
  <c r="H180" i="1" s="1"/>
  <c r="H179" i="1" s="1"/>
  <c r="H177" i="1"/>
  <c r="H176" i="1" s="1"/>
  <c r="H175" i="1" s="1"/>
  <c r="E35" i="2" s="1"/>
  <c r="I170" i="1"/>
  <c r="H170" i="1"/>
  <c r="I168" i="1"/>
  <c r="H168" i="1"/>
  <c r="I166" i="1"/>
  <c r="H166" i="1"/>
  <c r="H162" i="1"/>
  <c r="H161" i="1" s="1"/>
  <c r="H159" i="1"/>
  <c r="H158" i="1" s="1"/>
  <c r="H155" i="1"/>
  <c r="H153" i="1"/>
  <c r="I150" i="1"/>
  <c r="H150" i="1"/>
  <c r="I148" i="1"/>
  <c r="H148" i="1"/>
  <c r="I146" i="1"/>
  <c r="H146" i="1"/>
  <c r="H143" i="1"/>
  <c r="H142" i="1" s="1"/>
  <c r="H139" i="1"/>
  <c r="H138" i="1" s="1"/>
  <c r="H137" i="1" s="1"/>
  <c r="H136" i="1" s="1"/>
  <c r="E23" i="2" s="1"/>
  <c r="I134" i="1"/>
  <c r="I133" i="1" s="1"/>
  <c r="I132" i="1" s="1"/>
  <c r="I131" i="1" s="1"/>
  <c r="F15" i="2" s="1"/>
  <c r="H134" i="1"/>
  <c r="H133" i="1" s="1"/>
  <c r="H132" i="1" s="1"/>
  <c r="H131" i="1" s="1"/>
  <c r="E15" i="2" s="1"/>
  <c r="I129" i="1"/>
  <c r="H129" i="1"/>
  <c r="I127" i="1"/>
  <c r="H127" i="1"/>
  <c r="H124" i="1"/>
  <c r="H122" i="1"/>
  <c r="I120" i="1"/>
  <c r="I119" i="1" s="1"/>
  <c r="H120" i="1"/>
  <c r="I117" i="1"/>
  <c r="H117" i="1"/>
  <c r="I115" i="1"/>
  <c r="H115" i="1"/>
  <c r="I111" i="1"/>
  <c r="I110" i="1" s="1"/>
  <c r="I109" i="1" s="1"/>
  <c r="F13" i="2" s="1"/>
  <c r="H111" i="1"/>
  <c r="H110" i="1" s="1"/>
  <c r="H109" i="1" s="1"/>
  <c r="E13" i="2" s="1"/>
  <c r="I106" i="1"/>
  <c r="I105" i="1" s="1"/>
  <c r="H106" i="1"/>
  <c r="H105" i="1" s="1"/>
  <c r="H103" i="1"/>
  <c r="H102" i="1" s="1"/>
  <c r="I102" i="1"/>
  <c r="I101" i="1" s="1"/>
  <c r="F112" i="2" s="1"/>
  <c r="F111" i="2" s="1"/>
  <c r="I99" i="1"/>
  <c r="I98" i="1" s="1"/>
  <c r="I97" i="1" s="1"/>
  <c r="F102" i="2" s="1"/>
  <c r="H99" i="1"/>
  <c r="H98" i="1" s="1"/>
  <c r="H97" i="1" s="1"/>
  <c r="E102" i="2" s="1"/>
  <c r="I95" i="1"/>
  <c r="I94" i="1" s="1"/>
  <c r="H95" i="1"/>
  <c r="H94" i="1" s="1"/>
  <c r="I92" i="1"/>
  <c r="I91" i="1" s="1"/>
  <c r="H92" i="1"/>
  <c r="H91" i="1" s="1"/>
  <c r="H88" i="1"/>
  <c r="H87" i="1" s="1"/>
  <c r="I85" i="1"/>
  <c r="I84" i="1" s="1"/>
  <c r="I83" i="1" s="1"/>
  <c r="F70" i="2" s="1"/>
  <c r="F69" i="2" s="1"/>
  <c r="H85" i="1"/>
  <c r="H84" i="1" s="1"/>
  <c r="I81" i="1"/>
  <c r="I80" i="1" s="1"/>
  <c r="I79" i="1" s="1"/>
  <c r="F67" i="2" s="1"/>
  <c r="H81" i="1"/>
  <c r="H80" i="1" s="1"/>
  <c r="H79" i="1" s="1"/>
  <c r="E67" i="2" s="1"/>
  <c r="H77" i="1"/>
  <c r="H76" i="1" s="1"/>
  <c r="H75" i="1" s="1"/>
  <c r="E56" i="2" s="1"/>
  <c r="E55" i="2" s="1"/>
  <c r="I73" i="1"/>
  <c r="I72" i="1" s="1"/>
  <c r="I71" i="1" s="1"/>
  <c r="H73" i="1"/>
  <c r="H72" i="1" s="1"/>
  <c r="H71" i="1" s="1"/>
  <c r="E54" i="2" s="1"/>
  <c r="H69" i="1"/>
  <c r="H68" i="1" s="1"/>
  <c r="H67" i="1" s="1"/>
  <c r="E39" i="2" s="1"/>
  <c r="I67" i="1"/>
  <c r="I62" i="1"/>
  <c r="I61" i="1" s="1"/>
  <c r="I60" i="1" s="1"/>
  <c r="F37" i="2" s="1"/>
  <c r="H62" i="1"/>
  <c r="H61" i="1" s="1"/>
  <c r="H58" i="1"/>
  <c r="H57" i="1" s="1"/>
  <c r="H56" i="1" s="1"/>
  <c r="E36" i="2" s="1"/>
  <c r="I54" i="1"/>
  <c r="I53" i="1" s="1"/>
  <c r="I45" i="1" s="1"/>
  <c r="H54" i="1"/>
  <c r="H53" i="1" s="1"/>
  <c r="H51" i="1"/>
  <c r="H49" i="1"/>
  <c r="H47" i="1"/>
  <c r="H42" i="1"/>
  <c r="H41" i="1" s="1"/>
  <c r="H40" i="1" s="1"/>
  <c r="E132" i="2" s="1"/>
  <c r="I38" i="1"/>
  <c r="I37" i="1" s="1"/>
  <c r="I36" i="1" s="1"/>
  <c r="I13" i="1" s="1"/>
  <c r="H38" i="1"/>
  <c r="H37" i="1" s="1"/>
  <c r="H36" i="1" s="1"/>
  <c r="E131" i="2" s="1"/>
  <c r="H34" i="1"/>
  <c r="H33" i="1" s="1"/>
  <c r="H32" i="1" s="1"/>
  <c r="E129" i="2" s="1"/>
  <c r="E128" i="2" s="1"/>
  <c r="H30" i="1"/>
  <c r="H29" i="1" s="1"/>
  <c r="H28" i="1" s="1"/>
  <c r="H26" i="1"/>
  <c r="H24" i="1"/>
  <c r="H22" i="1"/>
  <c r="H18" i="1"/>
  <c r="H16" i="1"/>
  <c r="F64" i="7" l="1"/>
  <c r="G76" i="7"/>
  <c r="G64" i="7"/>
  <c r="F57" i="2"/>
  <c r="E38" i="2"/>
  <c r="I114" i="1"/>
  <c r="E25" i="2"/>
  <c r="F93" i="2"/>
  <c r="F92" i="2" s="1"/>
  <c r="F49" i="7"/>
  <c r="F48" i="7" s="1"/>
  <c r="F47" i="7" s="1"/>
  <c r="F69" i="7"/>
  <c r="F76" i="7"/>
  <c r="G83" i="7"/>
  <c r="G82" i="7" s="1"/>
  <c r="F131" i="2"/>
  <c r="F130" i="2" s="1"/>
  <c r="G23" i="7"/>
  <c r="G49" i="7"/>
  <c r="G48" i="7" s="1"/>
  <c r="G47" i="7" s="1"/>
  <c r="F125" i="7"/>
  <c r="G69" i="7"/>
  <c r="G93" i="7"/>
  <c r="I126" i="1"/>
  <c r="I113" i="1" s="1"/>
  <c r="F14" i="2" s="1"/>
  <c r="F83" i="7"/>
  <c r="F82" i="7" s="1"/>
  <c r="F81" i="7" s="1"/>
  <c r="F23" i="7"/>
  <c r="E130" i="2"/>
  <c r="G81" i="7"/>
  <c r="F130" i="7"/>
  <c r="E93" i="2"/>
  <c r="E92" i="2" s="1"/>
  <c r="E118" i="2"/>
  <c r="E20" i="2"/>
  <c r="E19" i="2" s="1"/>
  <c r="E18" i="2"/>
  <c r="E17" i="2" s="1"/>
  <c r="E49" i="2"/>
  <c r="H165" i="1"/>
  <c r="H164" i="1" s="1"/>
  <c r="E34" i="2" s="1"/>
  <c r="H60" i="1"/>
  <c r="E37" i="2" s="1"/>
  <c r="H114" i="1"/>
  <c r="H90" i="1"/>
  <c r="E74" i="2" s="1"/>
  <c r="E71" i="2" s="1"/>
  <c r="I145" i="1"/>
  <c r="I141" i="1" s="1"/>
  <c r="F24" i="2" s="1"/>
  <c r="I165" i="1"/>
  <c r="I164" i="1" s="1"/>
  <c r="F34" i="2" s="1"/>
  <c r="F33" i="2" s="1"/>
  <c r="H145" i="1"/>
  <c r="H183" i="1"/>
  <c r="E58" i="2" s="1"/>
  <c r="H152" i="1"/>
  <c r="H219" i="1"/>
  <c r="H218" i="1" s="1"/>
  <c r="H217" i="1" s="1"/>
  <c r="H126" i="1"/>
  <c r="H101" i="1"/>
  <c r="E112" i="2" s="1"/>
  <c r="E111" i="2" s="1"/>
  <c r="H21" i="1"/>
  <c r="H20" i="1" s="1"/>
  <c r="I90" i="1"/>
  <c r="F74" i="2" s="1"/>
  <c r="F71" i="2" s="1"/>
  <c r="H119" i="1"/>
  <c r="H15" i="1"/>
  <c r="H14" i="1" s="1"/>
  <c r="H46" i="1"/>
  <c r="H45" i="1" s="1"/>
  <c r="H83" i="1"/>
  <c r="E70" i="2" s="1"/>
  <c r="E69" i="2" s="1"/>
  <c r="H190" i="1"/>
  <c r="E66" i="2" s="1"/>
  <c r="E57" i="2" l="1"/>
  <c r="G161" i="7"/>
  <c r="F12" i="2"/>
  <c r="F133" i="2" s="1"/>
  <c r="E16" i="2"/>
  <c r="F161" i="7"/>
  <c r="E33" i="2"/>
  <c r="I108" i="1"/>
  <c r="H113" i="1"/>
  <c r="E14" i="2" s="1"/>
  <c r="H141" i="1"/>
  <c r="E24" i="2" s="1"/>
  <c r="H13" i="1"/>
  <c r="I44" i="1"/>
  <c r="I226" i="1" s="1"/>
  <c r="H44" i="1"/>
  <c r="E104" i="7"/>
  <c r="D104" i="7"/>
  <c r="D73" i="7"/>
  <c r="E12" i="2" l="1"/>
  <c r="E133" i="2" s="1"/>
  <c r="H108" i="1"/>
  <c r="H226" i="1" s="1"/>
  <c r="E27" i="7"/>
  <c r="D27" i="7"/>
  <c r="F77" i="1" l="1"/>
  <c r="F76" i="1" s="1"/>
  <c r="F75" i="1" s="1"/>
  <c r="C56" i="2" s="1"/>
  <c r="C55" i="2" s="1"/>
  <c r="E89" i="7" l="1"/>
  <c r="E88" i="7" s="1"/>
  <c r="D89" i="7"/>
  <c r="D88" i="7" s="1"/>
  <c r="G168" i="1" l="1"/>
  <c r="E141" i="7" l="1"/>
  <c r="D141" i="7"/>
  <c r="D68" i="7" l="1"/>
  <c r="E68" i="7"/>
  <c r="E67" i="7" s="1"/>
  <c r="G192" i="1"/>
  <c r="G62" i="1"/>
  <c r="G61" i="1" s="1"/>
  <c r="G60" i="1" s="1"/>
  <c r="F62" i="1"/>
  <c r="F61" i="1" s="1"/>
  <c r="F143" i="1" l="1"/>
  <c r="F142" i="1" s="1"/>
  <c r="D67" i="7" l="1"/>
  <c r="G127" i="1" l="1"/>
  <c r="F22" i="1" l="1"/>
  <c r="D127" i="7" l="1"/>
  <c r="F162" i="1"/>
  <c r="F161" i="1" s="1"/>
  <c r="E120" i="7" l="1"/>
  <c r="E119" i="7" s="1"/>
  <c r="D120" i="7"/>
  <c r="G111" i="1" l="1"/>
  <c r="G110" i="1" s="1"/>
  <c r="G109" i="1" l="1"/>
  <c r="E83" i="7"/>
  <c r="G120" i="1"/>
  <c r="G119" i="1" s="1"/>
  <c r="E140" i="7" l="1"/>
  <c r="D140" i="7"/>
  <c r="G166" i="1" l="1"/>
  <c r="G129" i="1"/>
  <c r="F166" i="1" l="1"/>
  <c r="F95" i="1"/>
  <c r="G95" i="1"/>
  <c r="D121" i="7" l="1"/>
  <c r="D119" i="7" s="1"/>
  <c r="D136" i="7"/>
  <c r="D135" i="7" s="1"/>
  <c r="F224" i="1"/>
  <c r="F155" i="1" l="1"/>
  <c r="E118" i="7" l="1"/>
  <c r="D118" i="7"/>
  <c r="D134" i="7" l="1"/>
  <c r="G219" i="1" l="1"/>
  <c r="G218" i="1" s="1"/>
  <c r="G217" i="1" s="1"/>
  <c r="F222" i="1"/>
  <c r="E125" i="7" l="1"/>
  <c r="D129" i="7"/>
  <c r="D126" i="7"/>
  <c r="E98" i="7"/>
  <c r="D98" i="7"/>
  <c r="E96" i="7"/>
  <c r="D96" i="7"/>
  <c r="F129" i="1" l="1"/>
  <c r="F127" i="1"/>
  <c r="G126" i="1" l="1"/>
  <c r="F126" i="1"/>
  <c r="D132" i="7"/>
  <c r="F220" i="1" l="1"/>
  <c r="F219" i="1" s="1"/>
  <c r="D143" i="7" l="1"/>
  <c r="D145" i="7"/>
  <c r="F218" i="1"/>
  <c r="F217" i="1" s="1"/>
  <c r="E28" i="7" l="1"/>
  <c r="D28" i="7"/>
  <c r="F47" i="1" l="1"/>
  <c r="D128" i="7" l="1"/>
  <c r="D125" i="7" s="1"/>
  <c r="F88" i="1"/>
  <c r="F87" i="1" s="1"/>
  <c r="D133" i="7" l="1"/>
  <c r="D131" i="7"/>
  <c r="D130" i="7" l="1"/>
  <c r="F49" i="1"/>
  <c r="E117" i="7" l="1"/>
  <c r="E116" i="7" s="1"/>
  <c r="D117" i="7"/>
  <c r="D47" i="2"/>
  <c r="G54" i="1"/>
  <c r="G53" i="1" s="1"/>
  <c r="C47" i="2" l="1"/>
  <c r="G85" i="1"/>
  <c r="G84" i="1" s="1"/>
  <c r="G83" i="1" s="1"/>
  <c r="D70" i="2" s="1"/>
  <c r="E139" i="7" l="1"/>
  <c r="D139" i="7"/>
  <c r="G203" i="1" l="1"/>
  <c r="G202" i="1" s="1"/>
  <c r="G201" i="1" s="1"/>
  <c r="F203" i="1"/>
  <c r="F202" i="1" s="1"/>
  <c r="F201" i="1" s="1"/>
  <c r="C68" i="2" l="1"/>
  <c r="D68" i="2"/>
  <c r="E91" i="7" l="1"/>
  <c r="D91" i="7"/>
  <c r="G67" i="1" l="1"/>
  <c r="E31" i="7" l="1"/>
  <c r="E30" i="7" s="1"/>
  <c r="D31" i="7"/>
  <c r="D30" i="7" s="1"/>
  <c r="G81" i="1"/>
  <c r="G38" i="1"/>
  <c r="G37" i="1" s="1"/>
  <c r="G36" i="1" s="1"/>
  <c r="D131" i="2" s="1"/>
  <c r="G99" i="1" l="1"/>
  <c r="G98" i="1" s="1"/>
  <c r="G97" i="1" s="1"/>
  <c r="D102" i="2" s="1"/>
  <c r="F24" i="1" l="1"/>
  <c r="F51" i="1" l="1"/>
  <c r="F46" i="1" s="1"/>
  <c r="D20" i="7" l="1"/>
  <c r="D19" i="7"/>
  <c r="E80" i="7" l="1"/>
  <c r="E79" i="7" s="1"/>
  <c r="C79" i="7"/>
  <c r="B79" i="7"/>
  <c r="A79" i="7"/>
  <c r="A80" i="7"/>
  <c r="B80" i="7"/>
  <c r="C80" i="7"/>
  <c r="D80" i="7"/>
  <c r="D79" i="7" s="1"/>
  <c r="F181" i="1" l="1"/>
  <c r="F180" i="1" s="1"/>
  <c r="F179" i="1" s="1"/>
  <c r="C65" i="2" l="1"/>
  <c r="C64" i="2" s="1"/>
  <c r="C63" i="2" s="1"/>
  <c r="C60" i="2" s="1"/>
  <c r="C59" i="2" s="1"/>
  <c r="E112" i="7" l="1"/>
  <c r="D112" i="7"/>
  <c r="E101" i="7"/>
  <c r="E100" i="7" s="1"/>
  <c r="E99" i="7" s="1"/>
  <c r="D101" i="7"/>
  <c r="D100" i="7" s="1"/>
  <c r="D99" i="7" s="1"/>
  <c r="B102" i="7"/>
  <c r="D48" i="2"/>
  <c r="C48" i="2"/>
  <c r="G73" i="1" l="1"/>
  <c r="G72" i="1" s="1"/>
  <c r="G71" i="1" s="1"/>
  <c r="D124" i="7" l="1"/>
  <c r="D123" i="7" s="1"/>
  <c r="D122" i="7" s="1"/>
  <c r="F18" i="1" l="1"/>
  <c r="F188" i="1" l="1"/>
  <c r="F187" i="1" s="1"/>
  <c r="F168" i="1" l="1"/>
  <c r="E148" i="7"/>
  <c r="E147" i="7" s="1"/>
  <c r="E138" i="7" s="1"/>
  <c r="E151" i="7"/>
  <c r="E150" i="7" s="1"/>
  <c r="E149" i="7" s="1"/>
  <c r="E154" i="7"/>
  <c r="E153" i="7" s="1"/>
  <c r="E152" i="7" s="1"/>
  <c r="E156" i="7"/>
  <c r="E155" i="7" s="1"/>
  <c r="E160" i="7"/>
  <c r="E159" i="7" s="1"/>
  <c r="E158" i="7" s="1"/>
  <c r="E13" i="7"/>
  <c r="E12" i="7" s="1"/>
  <c r="E15" i="7"/>
  <c r="E14" i="7" s="1"/>
  <c r="E17" i="7"/>
  <c r="E16" i="7" s="1"/>
  <c r="E19" i="7"/>
  <c r="E20" i="7"/>
  <c r="E22" i="7"/>
  <c r="E21" i="7" s="1"/>
  <c r="E25" i="7"/>
  <c r="E24" i="7" s="1"/>
  <c r="E26" i="7"/>
  <c r="E33" i="7"/>
  <c r="E32" i="7" s="1"/>
  <c r="E36" i="7"/>
  <c r="E35" i="7" s="1"/>
  <c r="E38" i="7"/>
  <c r="E37" i="7" s="1"/>
  <c r="E40" i="7"/>
  <c r="E39" i="7" s="1"/>
  <c r="E43" i="7"/>
  <c r="E42" i="7" s="1"/>
  <c r="E41" i="7" s="1"/>
  <c r="E46" i="7"/>
  <c r="E45" i="7" s="1"/>
  <c r="E44" i="7" s="1"/>
  <c r="E52" i="7"/>
  <c r="E51" i="7" s="1"/>
  <c r="E50" i="7" s="1"/>
  <c r="E55" i="7"/>
  <c r="E54" i="7" s="1"/>
  <c r="E53" i="7" s="1"/>
  <c r="E57" i="7"/>
  <c r="E56" i="7" s="1"/>
  <c r="E60" i="7"/>
  <c r="E59" i="7" s="1"/>
  <c r="E58" i="7" s="1"/>
  <c r="E63" i="7"/>
  <c r="E62" i="7" s="1"/>
  <c r="E61" i="7" s="1"/>
  <c r="E66" i="7"/>
  <c r="E65" i="7" s="1"/>
  <c r="E64" i="7" s="1"/>
  <c r="E71" i="7"/>
  <c r="E70" i="7" s="1"/>
  <c r="E73" i="7"/>
  <c r="E72" i="7" s="1"/>
  <c r="E75" i="7"/>
  <c r="E74" i="7" s="1"/>
  <c r="E78" i="7"/>
  <c r="E77" i="7" s="1"/>
  <c r="E76" i="7" s="1"/>
  <c r="E82" i="7"/>
  <c r="E84" i="7"/>
  <c r="E87" i="7"/>
  <c r="E86" i="7" s="1"/>
  <c r="E92" i="7"/>
  <c r="E90" i="7" s="1"/>
  <c r="E95" i="7"/>
  <c r="E97" i="7"/>
  <c r="E103" i="7"/>
  <c r="E102" i="7" s="1"/>
  <c r="E107" i="7"/>
  <c r="E106" i="7" s="1"/>
  <c r="E105" i="7" s="1"/>
  <c r="E110" i="7"/>
  <c r="E109" i="7" s="1"/>
  <c r="E108" i="7" s="1"/>
  <c r="D46" i="7"/>
  <c r="D92" i="7"/>
  <c r="D90" i="7" s="1"/>
  <c r="D87" i="7"/>
  <c r="E81" i="7" l="1"/>
  <c r="E137" i="7"/>
  <c r="E23" i="7"/>
  <c r="E18" i="7"/>
  <c r="E11" i="7" s="1"/>
  <c r="E69" i="7"/>
  <c r="E34" i="7"/>
  <c r="E93" i="7"/>
  <c r="D160" i="7" l="1"/>
  <c r="D159" i="7" s="1"/>
  <c r="D158" i="7" s="1"/>
  <c r="D156" i="7"/>
  <c r="D155" i="7" s="1"/>
  <c r="D154" i="7"/>
  <c r="D153" i="7" s="1"/>
  <c r="D152" i="7" s="1"/>
  <c r="D151" i="7"/>
  <c r="D150" i="7" s="1"/>
  <c r="D149" i="7" s="1"/>
  <c r="D148" i="7"/>
  <c r="D147" i="7" s="1"/>
  <c r="D138" i="7" s="1"/>
  <c r="D72" i="7"/>
  <c r="D75" i="7"/>
  <c r="D74" i="7" s="1"/>
  <c r="D71" i="7"/>
  <c r="D70" i="7" s="1"/>
  <c r="D107" i="7"/>
  <c r="D106" i="7" s="1"/>
  <c r="D105" i="7" s="1"/>
  <c r="D110" i="7"/>
  <c r="D109" i="7" s="1"/>
  <c r="D108" i="7" s="1"/>
  <c r="D103" i="7"/>
  <c r="D102" i="7" s="1"/>
  <c r="D60" i="7"/>
  <c r="D59" i="7" s="1"/>
  <c r="D58" i="7" s="1"/>
  <c r="D63" i="7"/>
  <c r="D62" i="7" s="1"/>
  <c r="D61" i="7" s="1"/>
  <c r="D78" i="7"/>
  <c r="D77" i="7" s="1"/>
  <c r="D76" i="7" s="1"/>
  <c r="D97" i="7"/>
  <c r="D95" i="7"/>
  <c r="D86" i="7"/>
  <c r="D84" i="7"/>
  <c r="D66" i="7"/>
  <c r="D65" i="7" s="1"/>
  <c r="D64" i="7" s="1"/>
  <c r="D55" i="7"/>
  <c r="D54" i="7" s="1"/>
  <c r="D53" i="7" s="1"/>
  <c r="D52" i="7"/>
  <c r="D51" i="7" s="1"/>
  <c r="D50" i="7" s="1"/>
  <c r="D45" i="7"/>
  <c r="D44" i="7" s="1"/>
  <c r="D43" i="7"/>
  <c r="D42" i="7" s="1"/>
  <c r="D41" i="7" s="1"/>
  <c r="D57" i="7"/>
  <c r="D56" i="7" s="1"/>
  <c r="D40" i="7"/>
  <c r="D39" i="7" s="1"/>
  <c r="D38" i="7"/>
  <c r="D37" i="7" s="1"/>
  <c r="D36" i="7"/>
  <c r="D35" i="7" s="1"/>
  <c r="D26" i="7"/>
  <c r="D33" i="7"/>
  <c r="D32" i="7" s="1"/>
  <c r="D25" i="7"/>
  <c r="D24" i="7" s="1"/>
  <c r="D17" i="7"/>
  <c r="D16" i="7" s="1"/>
  <c r="D15" i="7"/>
  <c r="D14" i="7" s="1"/>
  <c r="D13" i="7"/>
  <c r="D12" i="7" s="1"/>
  <c r="D22" i="7"/>
  <c r="D21" i="7" s="1"/>
  <c r="B108" i="7"/>
  <c r="B105" i="7"/>
  <c r="B81" i="7"/>
  <c r="B76" i="7"/>
  <c r="B69" i="7"/>
  <c r="B64" i="7"/>
  <c r="B61" i="7"/>
  <c r="B58" i="7"/>
  <c r="B53" i="7"/>
  <c r="B50" i="7"/>
  <c r="B47" i="7"/>
  <c r="B44" i="7"/>
  <c r="B41" i="7"/>
  <c r="B34" i="7"/>
  <c r="B23" i="7"/>
  <c r="B11" i="7"/>
  <c r="G146" i="1"/>
  <c r="G150" i="1"/>
  <c r="G148" i="1"/>
  <c r="G102" i="1"/>
  <c r="G101" i="1" s="1"/>
  <c r="D23" i="7" l="1"/>
  <c r="D137" i="7"/>
  <c r="D34" i="7"/>
  <c r="D93" i="7"/>
  <c r="D69" i="7"/>
  <c r="D18" i="7"/>
  <c r="D11" i="7" s="1"/>
  <c r="G145" i="1"/>
  <c r="G141" i="1" s="1"/>
  <c r="G80" i="1"/>
  <c r="G79" i="1" s="1"/>
  <c r="G45" i="1"/>
  <c r="G184" i="1"/>
  <c r="G183" i="1" s="1"/>
  <c r="G191" i="1"/>
  <c r="G190" i="1" s="1"/>
  <c r="D24" i="2" l="1"/>
  <c r="G94" i="1"/>
  <c r="F94" i="1"/>
  <c r="G92" i="1" l="1"/>
  <c r="G91" i="1" s="1"/>
  <c r="G90" i="1" s="1"/>
  <c r="F92" i="1"/>
  <c r="F91" i="1" s="1"/>
  <c r="F90" i="1" s="1"/>
  <c r="D36" i="2"/>
  <c r="D132" i="2"/>
  <c r="D35" i="2"/>
  <c r="D23" i="2"/>
  <c r="D16" i="2"/>
  <c r="D13" i="2"/>
  <c r="A108" i="7" l="1"/>
  <c r="D101" i="2" l="1"/>
  <c r="F192" i="1" l="1"/>
  <c r="F191" i="1" s="1"/>
  <c r="F170" i="1"/>
  <c r="G170" i="1"/>
  <c r="G165" i="1" s="1"/>
  <c r="G164" i="1" s="1"/>
  <c r="C110" i="2" l="1"/>
  <c r="C109" i="2" s="1"/>
  <c r="C108" i="2" s="1"/>
  <c r="C107" i="2" s="1"/>
  <c r="B105" i="2" l="1"/>
  <c r="B106" i="2"/>
  <c r="A102" i="2"/>
  <c r="A106" i="2"/>
  <c r="D106" i="2"/>
  <c r="D105" i="2" s="1"/>
  <c r="C106" i="2"/>
  <c r="C105" i="2" s="1"/>
  <c r="C29" i="2"/>
  <c r="C104" i="2" l="1"/>
  <c r="C103" i="2" s="1"/>
  <c r="D104" i="2"/>
  <c r="D103" i="2" s="1"/>
  <c r="F99" i="1" l="1"/>
  <c r="F98" i="1" s="1"/>
  <c r="F97" i="1" s="1"/>
  <c r="C102" i="2" l="1"/>
  <c r="F159" i="1" l="1"/>
  <c r="F158" i="1" s="1"/>
  <c r="F73" i="1" l="1"/>
  <c r="F72" i="1" s="1"/>
  <c r="F71" i="1" s="1"/>
  <c r="C54" i="2" s="1"/>
  <c r="G44" i="1" l="1"/>
  <c r="D37" i="2" l="1"/>
  <c r="G199" i="1" l="1"/>
  <c r="F199" i="1"/>
  <c r="F198" i="1" s="1"/>
  <c r="D49" i="7" s="1"/>
  <c r="G134" i="1"/>
  <c r="G133" i="1" s="1"/>
  <c r="F134" i="1"/>
  <c r="F133" i="1" s="1"/>
  <c r="G198" i="1" l="1"/>
  <c r="E49" i="7" s="1"/>
  <c r="F132" i="1"/>
  <c r="F131" i="1" s="1"/>
  <c r="C15" i="2" s="1"/>
  <c r="G132" i="1"/>
  <c r="G131" i="1" s="1"/>
  <c r="D15" i="2" s="1"/>
  <c r="E48" i="7" l="1"/>
  <c r="E47" i="7" s="1"/>
  <c r="G197" i="1"/>
  <c r="F197" i="1"/>
  <c r="D48" i="7"/>
  <c r="D47" i="7" s="1"/>
  <c r="F195" i="1"/>
  <c r="F194" i="1" s="1"/>
  <c r="F190" i="1" s="1"/>
  <c r="G117" i="1" l="1"/>
  <c r="F117" i="1"/>
  <c r="G115" i="1"/>
  <c r="F115" i="1"/>
  <c r="F114" i="1" l="1"/>
  <c r="G114" i="1"/>
  <c r="G113" i="1" s="1"/>
  <c r="D14" i="2" l="1"/>
  <c r="D116" i="7" l="1"/>
  <c r="E161" i="7" l="1"/>
  <c r="C32" i="2" l="1"/>
  <c r="D125" i="2" l="1"/>
  <c r="D124" i="2" s="1"/>
  <c r="D123" i="2" s="1"/>
  <c r="D118" i="2" s="1"/>
  <c r="C125" i="2"/>
  <c r="C124" i="2" s="1"/>
  <c r="C123" i="2" s="1"/>
  <c r="G213" i="1"/>
  <c r="D127" i="2" l="1"/>
  <c r="D31" i="2"/>
  <c r="D30" i="2" s="1"/>
  <c r="D25" i="2" s="1"/>
  <c r="C31" i="2"/>
  <c r="C30" i="2" s="1"/>
  <c r="D53" i="2" l="1"/>
  <c r="D52" i="2" s="1"/>
  <c r="D51" i="2" s="1"/>
  <c r="D50" i="2" s="1"/>
  <c r="D49" i="2" l="1"/>
  <c r="C22" i="2" l="1"/>
  <c r="C21" i="2" l="1"/>
  <c r="C20" i="2" s="1"/>
  <c r="C19" i="2" s="1"/>
  <c r="C18" i="2" l="1"/>
  <c r="C17" i="2" s="1"/>
  <c r="C46" i="2" l="1"/>
  <c r="C45" i="2" s="1"/>
  <c r="C44" i="2" s="1"/>
  <c r="C43" i="2" s="1"/>
  <c r="C42" i="2" s="1"/>
  <c r="C41" i="2" s="1"/>
  <c r="C40" i="2" s="1"/>
  <c r="C122" i="2" l="1"/>
  <c r="D100" i="2" l="1"/>
  <c r="D99" i="2" s="1"/>
  <c r="D98" i="2" s="1"/>
  <c r="C101" i="2"/>
  <c r="C100" i="2" s="1"/>
  <c r="C99" i="2" s="1"/>
  <c r="C98" i="2" s="1"/>
  <c r="E94" i="7" l="1"/>
  <c r="C28" i="2"/>
  <c r="C27" i="2" s="1"/>
  <c r="C26" i="2" s="1"/>
  <c r="C25" i="2" s="1"/>
  <c r="D97" i="2" l="1"/>
  <c r="C53" i="2" l="1"/>
  <c r="C52" i="2" s="1"/>
  <c r="C51" i="2" s="1"/>
  <c r="C50" i="2" s="1"/>
  <c r="C49" i="2" s="1"/>
  <c r="D94" i="7" l="1"/>
  <c r="C121" i="2"/>
  <c r="C120" i="2" s="1"/>
  <c r="C119" i="2" s="1"/>
  <c r="C118" i="2" s="1"/>
  <c r="F153" i="1" l="1"/>
  <c r="F152" i="1" s="1"/>
  <c r="D117" i="2" l="1"/>
  <c r="D116" i="2" s="1"/>
  <c r="C117" i="2"/>
  <c r="C116" i="2" s="1"/>
  <c r="D115" i="2" l="1"/>
  <c r="D114" i="2" s="1"/>
  <c r="D113" i="2" s="1"/>
  <c r="C115" i="2"/>
  <c r="C114" i="2" s="1"/>
  <c r="C113" i="2" s="1"/>
  <c r="G106" i="1"/>
  <c r="G105" i="1" s="1"/>
  <c r="F106" i="1" l="1"/>
  <c r="F105" i="1" s="1"/>
  <c r="D112" i="2" l="1"/>
  <c r="D111" i="2" s="1"/>
  <c r="F177" i="1" l="1"/>
  <c r="F176" i="1" s="1"/>
  <c r="F175" i="1" s="1"/>
  <c r="F65" i="1" l="1"/>
  <c r="F64" i="1" s="1"/>
  <c r="F60" i="1" s="1"/>
  <c r="D96" i="2" l="1"/>
  <c r="D95" i="2" s="1"/>
  <c r="D94" i="2" s="1"/>
  <c r="C97" i="2"/>
  <c r="C96" i="2" s="1"/>
  <c r="C95" i="2" s="1"/>
  <c r="C94" i="2" s="1"/>
  <c r="C93" i="2" l="1"/>
  <c r="C92" i="2" s="1"/>
  <c r="D93" i="2"/>
  <c r="D92" i="2" s="1"/>
  <c r="F42" i="1" l="1"/>
  <c r="F41" i="1" l="1"/>
  <c r="F40" i="1" s="1"/>
  <c r="D65" i="2"/>
  <c r="D64" i="2" s="1"/>
  <c r="D63" i="2" s="1"/>
  <c r="D60" i="2" s="1"/>
  <c r="D59" i="2" s="1"/>
  <c r="F54" i="1"/>
  <c r="F53" i="1" s="1"/>
  <c r="F45" i="1" s="1"/>
  <c r="F58" i="1"/>
  <c r="F69" i="1"/>
  <c r="F68" i="1" s="1"/>
  <c r="F81" i="1"/>
  <c r="F80" i="1" s="1"/>
  <c r="F79" i="1" s="1"/>
  <c r="D67" i="2"/>
  <c r="F85" i="1"/>
  <c r="F84" i="1" s="1"/>
  <c r="F83" i="1" s="1"/>
  <c r="C70" i="2" s="1"/>
  <c r="F103" i="1"/>
  <c r="F102" i="1" s="1"/>
  <c r="F101" i="1" s="1"/>
  <c r="F111" i="1"/>
  <c r="F120" i="1"/>
  <c r="F122" i="1"/>
  <c r="F124" i="1"/>
  <c r="F139" i="1"/>
  <c r="F138" i="1" s="1"/>
  <c r="F137" i="1" s="1"/>
  <c r="F146" i="1"/>
  <c r="F148" i="1"/>
  <c r="F150" i="1"/>
  <c r="F165" i="1"/>
  <c r="F164" i="1" s="1"/>
  <c r="C35" i="2"/>
  <c r="F185" i="1"/>
  <c r="F184" i="1" s="1"/>
  <c r="F183" i="1" s="1"/>
  <c r="G211" i="1"/>
  <c r="F211" i="1"/>
  <c r="F207" i="1"/>
  <c r="F215" i="1"/>
  <c r="F214" i="1" s="1"/>
  <c r="F38" i="1"/>
  <c r="F37" i="1" s="1"/>
  <c r="F36" i="1" s="1"/>
  <c r="F34" i="1"/>
  <c r="F30" i="1"/>
  <c r="F29" i="1" s="1"/>
  <c r="F26" i="1"/>
  <c r="F16" i="1"/>
  <c r="F119" i="1" l="1"/>
  <c r="F113" i="1" s="1"/>
  <c r="C132" i="2"/>
  <c r="C58" i="2"/>
  <c r="F21" i="1"/>
  <c r="F20" i="1" s="1"/>
  <c r="C16" i="2" s="1"/>
  <c r="F145" i="1"/>
  <c r="F141" i="1" s="1"/>
  <c r="F110" i="1"/>
  <c r="F57" i="1"/>
  <c r="F56" i="1" s="1"/>
  <c r="G13" i="1"/>
  <c r="F33" i="1"/>
  <c r="F32" i="1" s="1"/>
  <c r="F15" i="1"/>
  <c r="F206" i="1"/>
  <c r="F205" i="1" s="1"/>
  <c r="C72" i="2" s="1"/>
  <c r="G210" i="1"/>
  <c r="G209" i="1" s="1"/>
  <c r="G108" i="1" s="1"/>
  <c r="F210" i="1"/>
  <c r="F209" i="1" s="1"/>
  <c r="C74" i="2" s="1"/>
  <c r="F28" i="1"/>
  <c r="C66" i="2" s="1"/>
  <c r="F136" i="1"/>
  <c r="F67" i="1"/>
  <c r="C39" i="2" s="1"/>
  <c r="C38" i="2" s="1"/>
  <c r="F213" i="1"/>
  <c r="C67" i="2"/>
  <c r="F109" i="1" l="1"/>
  <c r="D83" i="7"/>
  <c r="D82" i="7" s="1"/>
  <c r="F108" i="1"/>
  <c r="F44" i="1"/>
  <c r="G226" i="1"/>
  <c r="C57" i="2"/>
  <c r="C37" i="2"/>
  <c r="D58" i="2"/>
  <c r="C23" i="2"/>
  <c r="C36" i="2"/>
  <c r="D12" i="2"/>
  <c r="D130" i="2"/>
  <c r="C129" i="2"/>
  <c r="C128" i="2" s="1"/>
  <c r="D74" i="2"/>
  <c r="D71" i="2" s="1"/>
  <c r="C127" i="2"/>
  <c r="C126" i="2" s="1"/>
  <c r="C131" i="2"/>
  <c r="C130" i="2" s="1"/>
  <c r="C71" i="2"/>
  <c r="C34" i="2"/>
  <c r="F14" i="1"/>
  <c r="F13" i="1" s="1"/>
  <c r="D81" i="7" l="1"/>
  <c r="C13" i="2"/>
  <c r="C14" i="2"/>
  <c r="C33" i="2"/>
  <c r="C24" i="2"/>
  <c r="D66" i="2"/>
  <c r="D57" i="2" s="1"/>
  <c r="C112" i="2"/>
  <c r="C111" i="2" s="1"/>
  <c r="D69" i="2"/>
  <c r="D161" i="7" l="1"/>
  <c r="C12" i="2"/>
  <c r="D34" i="2"/>
  <c r="D33" i="2" s="1"/>
  <c r="D133" i="2" s="1"/>
  <c r="F226" i="1" l="1"/>
  <c r="C69" i="2"/>
  <c r="C133" i="2" s="1"/>
</calcChain>
</file>

<file path=xl/comments1.xml><?xml version="1.0" encoding="utf-8"?>
<comments xmlns="http://schemas.openxmlformats.org/spreadsheetml/2006/main">
  <authors>
    <author>AStasenko</author>
  </authors>
  <commentLis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8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<sst xmlns="http://schemas.openxmlformats.org/spreadsheetml/2006/main" count="809" uniqueCount="197">
  <si>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</si>
  <si>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</si>
  <si>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</si>
  <si>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</si>
  <si>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</si>
  <si>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</si>
  <si>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</si>
  <si>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</si>
  <si>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</si>
  <si>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</si>
  <si>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</si>
  <si>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</si>
  <si>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0700</t>
  </si>
  <si>
    <t>1300</t>
  </si>
  <si>
    <t>1400</t>
  </si>
  <si>
    <t>9000000000</t>
  </si>
  <si>
    <t>0200000000</t>
  </si>
  <si>
    <t>0400000000</t>
  </si>
  <si>
    <t>0400</t>
  </si>
  <si>
    <t>1100000000</t>
  </si>
  <si>
    <t>0500</t>
  </si>
  <si>
    <t>0500000000</t>
  </si>
  <si>
    <t>0800</t>
  </si>
  <si>
    <t>1000</t>
  </si>
  <si>
    <t>1000000000</t>
  </si>
  <si>
    <t>1100</t>
  </si>
  <si>
    <t>1200000000</t>
  </si>
  <si>
    <t>1400000000</t>
  </si>
  <si>
    <t>0300000000</t>
  </si>
  <si>
    <t>0800000000</t>
  </si>
  <si>
    <t>0600000000</t>
  </si>
  <si>
    <t>0700000000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</si>
  <si>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</si>
  <si>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</si>
  <si>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</si>
  <si>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</si>
  <si>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</si>
  <si>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</si>
  <si>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</si>
  <si>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</si>
  <si>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</si>
  <si>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</si>
  <si>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</si>
  <si>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</si>
  <si>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</si>
  <si>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</t>
  </si>
  <si>
    <t>Иные межбюджетные трансферты</t>
  </si>
  <si>
    <t>Иные направления расходов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</si>
  <si>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</si>
  <si>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</si>
  <si>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</si>
  <si>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</si>
  <si>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Непрограммные направления расходов местного бюджета</t>
  </si>
  <si>
    <t>Субвенции местным бюджетам</t>
  </si>
  <si>
    <t>Другие общегосударственные вопросы</t>
  </si>
  <si>
    <t>Закупка товаров, работ и услуг для муниципальных нужд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</si>
  <si>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</si>
  <si>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</si>
  <si>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</si>
  <si>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</si>
  <si>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</si>
  <si>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</si>
  <si>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</si>
  <si>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</si>
  <si>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</si>
  <si>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</si>
  <si>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</si>
  <si>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</si>
  <si>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</si>
  <si>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</si>
  <si>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</si>
  <si>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</si>
  <si>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</si>
  <si>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</si>
  <si>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</si>
  <si>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</si>
  <si>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</si>
  <si>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</si>
  <si>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</si>
  <si>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</si>
  <si>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</si>
  <si>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</si>
  <si>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</si>
  <si>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</si>
  <si>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</si>
  <si>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</si>
  <si>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</si>
  <si>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</si>
  <si>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</si>
  <si>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Дошкольное образование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</si>
  <si>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</si>
  <si>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</si>
  <si>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</si>
  <si>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</si>
  <si>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</si>
  <si>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</si>
  <si>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</si>
  <si>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</si>
  <si>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</si>
  <si>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</si>
  <si>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1004</t>
  </si>
  <si>
    <t>Молодежная политика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</si>
  <si>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</si>
  <si>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</si>
  <si>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</si>
  <si>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</si>
  <si>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</si>
  <si>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</si>
  <si>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</si>
  <si>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</si>
  <si>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</si>
  <si>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</si>
  <si>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</si>
  <si>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</si>
  <si>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</si>
  <si>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</si>
  <si>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</si>
  <si>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</si>
  <si>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</si>
  <si>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</si>
  <si>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Иные выплаты населению</t>
  </si>
  <si>
    <t>Иные межбюджетные трансферты местным бюджетам из областного бюджета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</si>
  <si>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</si>
  <si>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</si>
  <si>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</si>
  <si>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</si>
  <si>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Осуществление софинансирования местным бюджетом мероприятий  на поддержку муниципальных программ развития СОНКО</t>
  </si>
  <si>
    <t>Непрограммные направления  расходов бюджета муниципального района</t>
  </si>
  <si>
    <t>90 0 00 00000</t>
  </si>
  <si>
    <t>90 1 00 00000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</si>
  <si>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</si>
  <si>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</si>
  <si>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</si>
  <si>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</si>
  <si>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</si>
  <si>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</si>
  <si>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</si>
  <si>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</si>
  <si>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</si>
  <si>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</si>
  <si>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</si>
  <si>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</si>
  <si>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</si>
  <si>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</si>
  <si>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</si>
  <si>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</si>
  <si>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</si>
  <si>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Закупка товаров, работ и услуг для обеспечения государственных (муниципальных) нужд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</si>
  <si>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</si>
  <si>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</si>
  <si>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</si>
  <si>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</si>
  <si>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</si>
  <si>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</si>
  <si>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</si>
  <si>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</si>
  <si>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</si>
  <si>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</si>
  <si>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</si>
  <si>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</si>
  <si>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</si>
  <si>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</si>
  <si>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"Управление делами в муниципальном районе Клявлинский на 2017-2026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</si>
  <si>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</si>
  <si>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</si>
  <si>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</si>
  <si>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</si>
  <si>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</si>
  <si>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</si>
  <si>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</si>
  <si>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</si>
  <si>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"Развитие культуры, молодежной политики и спорта муниципального района Клявлинский  до 2026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</si>
  <si>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</si>
  <si>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</si>
  <si>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</si>
  <si>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</si>
  <si>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</si>
  <si>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</si>
  <si>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годы"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</si>
  <si>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</si>
  <si>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</si>
  <si>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</si>
  <si>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</si>
  <si>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</si>
  <si>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Приложение 3</t>
  </si>
  <si>
    <t xml:space="preserve">к постановлению Администрации </t>
  </si>
  <si>
    <t>муниципального района Клявлинский Самарской области</t>
  </si>
  <si>
    <t>Бюджетные ассигнования</t>
  </si>
  <si>
    <t>тыс.руб.</t>
  </si>
  <si>
    <t>Исполнено</t>
  </si>
  <si>
    <t>Расходы местного бюджета  за 1 квартал 2023 год  по ведомственной структуре расходов местного бюджета</t>
  </si>
  <si>
    <t>тыс. руб.</t>
  </si>
  <si>
    <t>в том числе за счет безвозмезд-ных поступлений, имеющие целевое назначение из вышестоящих бюджетов</t>
  </si>
  <si>
    <t xml:space="preserve">Расходы местного бюджета за 1 квартал  2023 года 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местного  бюджета  </t>
  </si>
  <si>
    <t>Приложение 5</t>
  </si>
  <si>
    <t>Приложение 4</t>
  </si>
  <si>
    <t>Расходы местного бюджета за 1 квартал  2023 года  по разделам и подразделам классификации расходов бюджетов.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</si>
</sst>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178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0" fillId="3" borderId="0" xfId="0" applyFill="1"/>
    <xf numFmtId="0" fontId="13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3" fillId="2" borderId="6" xfId="2" applyFont="1" applyFill="1" applyBorder="1" applyAlignment="1" applyProtection="1">
      <alignment horizontal="left" wrapText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18" fillId="0" borderId="0" xfId="4" applyFont="1"/>
    <xf numFmtId="0" fontId="18" fillId="2" borderId="4" xfId="4" applyFont="1" applyFill="1" applyBorder="1"/>
    <xf numFmtId="0" fontId="3" fillId="2" borderId="1" xfId="4" applyFont="1" applyFill="1" applyBorder="1" applyAlignment="1">
      <alignment horizontal="left"/>
    </xf>
    <xf numFmtId="166" fontId="20" fillId="2" borderId="0" xfId="4" applyNumberFormat="1" applyFont="1" applyFill="1"/>
    <xf numFmtId="0" fontId="14" fillId="0" borderId="1" xfId="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8" fillId="0" borderId="0" xfId="4" applyFont="1" applyBorder="1"/>
    <xf numFmtId="0" fontId="12" fillId="2" borderId="0" xfId="0" applyFont="1" applyFill="1"/>
    <xf numFmtId="166" fontId="5" fillId="2" borderId="4" xfId="4" applyNumberFormat="1" applyFont="1" applyFill="1" applyBorder="1"/>
    <xf numFmtId="166" fontId="19" fillId="2" borderId="0" xfId="4" applyNumberFormat="1" applyFont="1" applyFill="1"/>
    <xf numFmtId="166" fontId="6" fillId="2" borderId="0" xfId="4" applyNumberFormat="1" applyFont="1" applyFill="1"/>
    <xf numFmtId="0" fontId="0" fillId="0" borderId="0" xfId="0" applyFont="1"/>
    <xf numFmtId="0" fontId="3" fillId="2" borderId="0" xfId="1" applyFont="1" applyFill="1" applyBorder="1" applyAlignment="1" applyProtection="1">
      <alignment horizontal="right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13" fillId="0" borderId="1" xfId="2" applyFont="1" applyFill="1" applyBorder="1" applyAlignment="1" applyProtection="1">
      <alignment horizontal="left" wrapText="1"/>
    </xf>
    <xf numFmtId="0" fontId="13" fillId="0" borderId="6" xfId="2" applyFont="1" applyFill="1" applyBorder="1" applyAlignment="1" applyProtection="1">
      <alignment horizontal="left" wrapText="1"/>
    </xf>
    <xf numFmtId="166" fontId="3" fillId="0" borderId="6" xfId="4" applyNumberFormat="1" applyFont="1" applyFill="1" applyBorder="1"/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right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166" fontId="3" fillId="2" borderId="19" xfId="1" applyNumberFormat="1" applyFont="1" applyFill="1" applyBorder="1" applyAlignment="1" applyProtection="1">
      <alignment horizontal="right" wrapText="1"/>
      <protection hidden="1"/>
    </xf>
    <xf numFmtId="0" fontId="2" fillId="2" borderId="0" xfId="0" applyFont="1" applyFill="1" applyBorder="1"/>
    <xf numFmtId="166" fontId="2" fillId="2" borderId="0" xfId="0" applyNumberFormat="1" applyFont="1" applyFill="1" applyBorder="1"/>
    <xf numFmtId="166" fontId="2" fillId="2" borderId="0" xfId="0" applyNumberFormat="1" applyFont="1" applyFill="1"/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166" fontId="12" fillId="2" borderId="0" xfId="0" applyNumberFormat="1" applyFont="1" applyFill="1"/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0" xfId="1" applyFont="1" applyFill="1" applyBorder="1" applyAlignment="1">
      <alignment horizontal="center" vertical="distributed" wrapText="1"/>
    </xf>
    <xf numFmtId="0" fontId="3" fillId="2" borderId="0" xfId="0" applyFont="1" applyFill="1" applyAlignment="1">
      <alignment horizontal="right"/>
    </xf>
    <xf numFmtId="49" fontId="21" fillId="0" borderId="0" xfId="4" applyNumberFormat="1" applyFont="1" applyFill="1" applyAlignment="1">
      <alignment horizontal="right"/>
    </xf>
    <xf numFmtId="0" fontId="14" fillId="0" borderId="0" xfId="3" applyFont="1" applyFill="1" applyBorder="1" applyAlignment="1">
      <alignment horizontal="center"/>
    </xf>
    <xf numFmtId="49" fontId="16" fillId="2" borderId="0" xfId="4" applyNumberFormat="1" applyFont="1" applyFill="1" applyAlignment="1">
      <alignment horizontal="center"/>
    </xf>
    <xf numFmtId="49" fontId="21" fillId="0" borderId="0" xfId="4" applyNumberFormat="1" applyFont="1" applyAlignment="1">
      <alignment horizontal="right"/>
    </xf>
    <xf numFmtId="49" fontId="3" fillId="2" borderId="0" xfId="4" applyNumberFormat="1" applyFont="1" applyFill="1" applyAlignment="1">
      <alignment horizontal="right" vertical="distributed" wrapText="1"/>
    </xf>
    <xf numFmtId="0" fontId="3" fillId="2" borderId="0" xfId="1" applyFont="1" applyFill="1" applyBorder="1" applyAlignment="1">
      <alignment horizontal="right"/>
    </xf>
    <xf numFmtId="0" fontId="5" fillId="2" borderId="0" xfId="1" applyFont="1" applyFill="1" applyBorder="1" applyAlignment="1" applyProtection="1">
      <alignment horizontal="center"/>
    </xf>
    <xf numFmtId="0" fontId="3" fillId="0" borderId="0" xfId="0" applyFont="1" applyAlignment="1">
      <alignment horizontal="right"/>
    </xf>
    <xf numFmtId="0" fontId="13" fillId="2" borderId="0" xfId="4" applyFont="1" applyFill="1" applyAlignment="1">
      <alignment horizontal="right"/>
    </xf>
    <xf numFmtId="49" fontId="13" fillId="2" borderId="0" xfId="4" applyNumberFormat="1" applyFont="1" applyFill="1" applyAlignment="1">
      <alignment horizontal="right"/>
    </xf>
    <xf numFmtId="0" fontId="5" fillId="2" borderId="0" xfId="1" applyFont="1" applyFill="1" applyBorder="1" applyAlignment="1">
      <alignment horizontal="center" vertical="distributed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457200</xdr:colOff>
          <xdr:row>1</xdr:row>
          <xdr:rowOff>38100</xdr:rowOff>
        </xdr:from>
        <xdr:to>
          <xdr:col>31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</xdr:row>
          <xdr:rowOff>0</xdr:rowOff>
        </xdr:from>
        <xdr:to>
          <xdr:col>28</xdr:col>
          <xdr:colOff>590550</xdr:colOff>
          <xdr:row>3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3</xdr:row>
          <xdr:rowOff>104775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44"/>
  <sheetViews>
    <sheetView showZeros="0" view="pageBreakPreview" topLeftCell="A211" zoomScaleNormal="100" zoomScaleSheetLayoutView="100" workbookViewId="0">
      <selection activeCell="D245" sqref="D245"/>
    </sheetView>
  </sheetViews>
  <sheetFormatPr defaultRowHeight="12.75" x14ac:dyDescent="0.2"/>
  <cols>
    <col min="1" max="1" width="5.7109375" style="107" customWidth="1"/>
    <col min="2" max="2" width="64.5703125" style="107" customWidth="1"/>
    <col min="3" max="3" width="6.28515625" style="108" customWidth="1"/>
    <col min="4" max="4" width="10.5703125" style="108" customWidth="1"/>
    <col min="5" max="5" width="7.7109375" style="108" customWidth="1"/>
    <col min="6" max="6" width="12.42578125" style="107" customWidth="1"/>
    <col min="7" max="7" width="12.7109375" style="107" customWidth="1"/>
    <col min="8" max="8" width="13.140625" style="113" customWidth="1"/>
    <col min="9" max="9" width="12" customWidth="1"/>
  </cols>
  <sheetData>
    <row r="1" spans="1:9" x14ac:dyDescent="0.2">
      <c r="A1" s="166" t="s">
        <v>184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2">
      <c r="A2" s="146" t="s">
        <v>185</v>
      </c>
      <c r="B2" s="146"/>
      <c r="C2" s="146"/>
      <c r="D2" s="146"/>
      <c r="E2" s="146"/>
      <c r="F2" s="146"/>
      <c r="G2" s="146"/>
      <c r="H2" s="146"/>
      <c r="I2" s="146"/>
    </row>
    <row r="3" spans="1:9" x14ac:dyDescent="0.2">
      <c r="A3" s="146" t="s">
        <v>186</v>
      </c>
      <c r="B3" s="146"/>
      <c r="C3" s="146"/>
      <c r="D3" s="146"/>
      <c r="E3" s="146"/>
      <c r="F3" s="146"/>
      <c r="G3" s="146"/>
      <c r="H3" s="146"/>
      <c r="I3" s="146"/>
    </row>
    <row r="4" spans="1:9" x14ac:dyDescent="0.2">
      <c r="A4" s="86"/>
      <c r="B4" s="86"/>
      <c r="C4" s="86"/>
      <c r="D4" s="86"/>
      <c r="E4" s="86"/>
      <c r="F4" s="86"/>
      <c r="G4" s="86"/>
    </row>
    <row r="5" spans="1:9" ht="18.75" customHeight="1" x14ac:dyDescent="0.2">
      <c r="A5" s="173" t="s">
        <v>190</v>
      </c>
      <c r="B5" s="173"/>
      <c r="C5" s="173"/>
      <c r="D5" s="173"/>
      <c r="E5" s="173"/>
      <c r="F5" s="173"/>
      <c r="G5" s="173"/>
      <c r="H5" s="173"/>
      <c r="I5" s="173"/>
    </row>
    <row r="6" spans="1:9" x14ac:dyDescent="0.2">
      <c r="A6" s="126"/>
      <c r="B6" s="126"/>
      <c r="C6" s="126"/>
      <c r="D6" s="126"/>
      <c r="E6" s="126"/>
      <c r="F6" s="126"/>
      <c r="G6" s="126"/>
    </row>
    <row r="7" spans="1:9" ht="34.5" hidden="1" customHeight="1" x14ac:dyDescent="0.2">
      <c r="A7" s="82">
        <v>0</v>
      </c>
      <c r="B7" s="83" t="s">
        <v>0</v>
      </c>
      <c r="C7" s="84">
        <v>0</v>
      </c>
      <c r="D7" s="85">
        <v>0</v>
      </c>
      <c r="E7" s="85">
        <v>0</v>
      </c>
      <c r="F7" s="130">
        <v>0</v>
      </c>
      <c r="G7" s="130">
        <v>0</v>
      </c>
    </row>
    <row r="8" spans="1:9" x14ac:dyDescent="0.2">
      <c r="A8" s="86"/>
      <c r="B8" s="87"/>
      <c r="C8" s="88"/>
      <c r="D8" s="88"/>
      <c r="E8" s="88"/>
      <c r="F8" s="88"/>
      <c r="G8" s="126"/>
      <c r="I8" s="174" t="s">
        <v>188</v>
      </c>
    </row>
    <row r="9" spans="1:9" ht="12.75" customHeight="1" x14ac:dyDescent="0.2">
      <c r="A9" s="150" t="s">
        <v>1</v>
      </c>
      <c r="B9" s="151" t="s">
        <v>99</v>
      </c>
      <c r="C9" s="152" t="s">
        <v>2</v>
      </c>
      <c r="D9" s="152" t="s">
        <v>3</v>
      </c>
      <c r="E9" s="152" t="s">
        <v>4</v>
      </c>
      <c r="F9" s="142" t="s">
        <v>187</v>
      </c>
      <c r="G9" s="143"/>
      <c r="H9" s="142" t="s">
        <v>189</v>
      </c>
      <c r="I9" s="143"/>
    </row>
    <row r="10" spans="1:9" x14ac:dyDescent="0.2">
      <c r="A10" s="150"/>
      <c r="B10" s="151"/>
      <c r="C10" s="152"/>
      <c r="D10" s="152"/>
      <c r="E10" s="147"/>
      <c r="F10" s="144"/>
      <c r="G10" s="145"/>
      <c r="H10" s="144"/>
      <c r="I10" s="145"/>
    </row>
    <row r="11" spans="1:9" ht="130.5" customHeight="1" x14ac:dyDescent="0.2">
      <c r="A11" s="150"/>
      <c r="B11" s="151"/>
      <c r="C11" s="152"/>
      <c r="D11" s="152"/>
      <c r="E11" s="152"/>
      <c r="F11" s="131" t="s">
        <v>5</v>
      </c>
      <c r="G11" s="131" t="s">
        <v>154</v>
      </c>
      <c r="H11" s="131" t="s">
        <v>5</v>
      </c>
      <c r="I11" s="131" t="s">
        <v>154</v>
      </c>
    </row>
    <row r="12" spans="1:9" ht="12.75" hidden="1" customHeight="1" x14ac:dyDescent="0.2">
      <c r="A12" s="89"/>
      <c r="B12" s="90"/>
      <c r="C12" s="91" t="s">
        <v>6</v>
      </c>
      <c r="D12" s="127" t="s">
        <v>6</v>
      </c>
      <c r="E12" s="127"/>
      <c r="F12" s="131"/>
      <c r="G12" s="131"/>
      <c r="H12" s="131"/>
      <c r="I12" s="131"/>
    </row>
    <row r="13" spans="1:9" ht="25.5" x14ac:dyDescent="0.2">
      <c r="A13" s="128">
        <v>922</v>
      </c>
      <c r="B13" s="92" t="s">
        <v>144</v>
      </c>
      <c r="C13" s="93">
        <v>0</v>
      </c>
      <c r="D13" s="94">
        <v>0</v>
      </c>
      <c r="E13" s="129">
        <v>0</v>
      </c>
      <c r="F13" s="36">
        <f>F14+F20+F28+F32+F36+F40</f>
        <v>57203.875999999997</v>
      </c>
      <c r="G13" s="36">
        <f>G14+G20+G28+G32+G36+G40</f>
        <v>363</v>
      </c>
      <c r="H13" s="36">
        <f>H14+H20+H28+H32+H36+H40</f>
        <v>16185.315000000001</v>
      </c>
      <c r="I13" s="36">
        <f>I14+I20+I28+I32+I36+I40</f>
        <v>0</v>
      </c>
    </row>
    <row r="14" spans="1:9" ht="38.25" x14ac:dyDescent="0.2">
      <c r="A14" s="82">
        <v>0</v>
      </c>
      <c r="B14" s="92" t="s">
        <v>33</v>
      </c>
      <c r="C14" s="93">
        <v>104</v>
      </c>
      <c r="D14" s="94">
        <v>0</v>
      </c>
      <c r="E14" s="129">
        <v>0</v>
      </c>
      <c r="F14" s="36">
        <f>F15</f>
        <v>777.98699999999997</v>
      </c>
      <c r="G14" s="36">
        <v>0</v>
      </c>
      <c r="H14" s="36">
        <f>H15</f>
        <v>144.023</v>
      </c>
      <c r="I14" s="36">
        <v>0</v>
      </c>
    </row>
    <row r="15" spans="1:9" ht="25.5" x14ac:dyDescent="0.2">
      <c r="A15" s="82">
        <v>0</v>
      </c>
      <c r="B15" s="48" t="s">
        <v>155</v>
      </c>
      <c r="C15" s="95">
        <v>104</v>
      </c>
      <c r="D15" s="96" t="s">
        <v>11</v>
      </c>
      <c r="E15" s="97">
        <v>0</v>
      </c>
      <c r="F15" s="123">
        <f>F16+F18</f>
        <v>777.98699999999997</v>
      </c>
      <c r="G15" s="123">
        <v>0</v>
      </c>
      <c r="H15" s="123">
        <f>H16+H18</f>
        <v>144.023</v>
      </c>
      <c r="I15" s="123">
        <v>0</v>
      </c>
    </row>
    <row r="16" spans="1:9" ht="39" customHeight="1" x14ac:dyDescent="0.2">
      <c r="A16" s="82">
        <v>0</v>
      </c>
      <c r="B16" s="48" t="s">
        <v>34</v>
      </c>
      <c r="C16" s="95">
        <v>104</v>
      </c>
      <c r="D16" s="96" t="s">
        <v>11</v>
      </c>
      <c r="E16" s="97">
        <v>100</v>
      </c>
      <c r="F16" s="123">
        <f>F17</f>
        <v>735.98699999999997</v>
      </c>
      <c r="G16" s="123">
        <v>0</v>
      </c>
      <c r="H16" s="123">
        <f>H17</f>
        <v>144.023</v>
      </c>
      <c r="I16" s="123">
        <v>0</v>
      </c>
    </row>
    <row r="17" spans="1:9" x14ac:dyDescent="0.2">
      <c r="A17" s="82">
        <v>0</v>
      </c>
      <c r="B17" s="48" t="s">
        <v>84</v>
      </c>
      <c r="C17" s="95">
        <v>104</v>
      </c>
      <c r="D17" s="96" t="s">
        <v>11</v>
      </c>
      <c r="E17" s="97">
        <v>110</v>
      </c>
      <c r="F17" s="123">
        <v>735.98699999999997</v>
      </c>
      <c r="G17" s="123">
        <v>0</v>
      </c>
      <c r="H17" s="123">
        <v>144.023</v>
      </c>
      <c r="I17" s="123">
        <v>0</v>
      </c>
    </row>
    <row r="18" spans="1:9" ht="25.5" x14ac:dyDescent="0.2">
      <c r="A18" s="82">
        <v>0</v>
      </c>
      <c r="B18" s="48" t="s">
        <v>36</v>
      </c>
      <c r="C18" s="95">
        <v>104</v>
      </c>
      <c r="D18" s="96" t="s">
        <v>11</v>
      </c>
      <c r="E18" s="97">
        <v>200</v>
      </c>
      <c r="F18" s="123">
        <f>F19</f>
        <v>42</v>
      </c>
      <c r="G18" s="123">
        <v>0</v>
      </c>
      <c r="H18" s="123">
        <f>H19</f>
        <v>0</v>
      </c>
      <c r="I18" s="123">
        <v>0</v>
      </c>
    </row>
    <row r="19" spans="1:9" ht="25.5" x14ac:dyDescent="0.2">
      <c r="A19" s="82">
        <v>0</v>
      </c>
      <c r="B19" s="48" t="s">
        <v>37</v>
      </c>
      <c r="C19" s="95">
        <v>104</v>
      </c>
      <c r="D19" s="96" t="s">
        <v>11</v>
      </c>
      <c r="E19" s="97">
        <v>240</v>
      </c>
      <c r="F19" s="123">
        <v>42</v>
      </c>
      <c r="G19" s="123">
        <v>0</v>
      </c>
      <c r="H19" s="123">
        <v>0</v>
      </c>
      <c r="I19" s="123">
        <v>0</v>
      </c>
    </row>
    <row r="20" spans="1:9" ht="25.5" x14ac:dyDescent="0.2">
      <c r="A20" s="82">
        <v>0</v>
      </c>
      <c r="B20" s="92" t="s">
        <v>40</v>
      </c>
      <c r="C20" s="93">
        <v>106</v>
      </c>
      <c r="D20" s="94">
        <v>0</v>
      </c>
      <c r="E20" s="129">
        <v>0</v>
      </c>
      <c r="F20" s="36">
        <f>F21</f>
        <v>13428.280999999999</v>
      </c>
      <c r="G20" s="36">
        <v>0</v>
      </c>
      <c r="H20" s="36">
        <f>H21</f>
        <v>2695.6950000000002</v>
      </c>
      <c r="I20" s="36">
        <v>0</v>
      </c>
    </row>
    <row r="21" spans="1:9" ht="25.5" x14ac:dyDescent="0.2">
      <c r="A21" s="82">
        <v>0</v>
      </c>
      <c r="B21" s="48" t="s">
        <v>155</v>
      </c>
      <c r="C21" s="95">
        <v>106</v>
      </c>
      <c r="D21" s="96" t="s">
        <v>11</v>
      </c>
      <c r="E21" s="97">
        <v>0</v>
      </c>
      <c r="F21" s="123">
        <f>F22+F24+F26</f>
        <v>13428.280999999999</v>
      </c>
      <c r="G21" s="123">
        <v>0</v>
      </c>
      <c r="H21" s="123">
        <f>H22+H24+H26</f>
        <v>2695.6950000000002</v>
      </c>
      <c r="I21" s="123">
        <v>0</v>
      </c>
    </row>
    <row r="22" spans="1:9" ht="51" x14ac:dyDescent="0.2">
      <c r="A22" s="82">
        <v>0</v>
      </c>
      <c r="B22" s="48" t="s">
        <v>34</v>
      </c>
      <c r="C22" s="95">
        <v>106</v>
      </c>
      <c r="D22" s="96" t="s">
        <v>11</v>
      </c>
      <c r="E22" s="97">
        <v>100</v>
      </c>
      <c r="F22" s="123">
        <f>F23</f>
        <v>12921.763999999999</v>
      </c>
      <c r="G22" s="123">
        <v>0</v>
      </c>
      <c r="H22" s="123">
        <f>H23</f>
        <v>2602.056</v>
      </c>
      <c r="I22" s="123">
        <v>0</v>
      </c>
    </row>
    <row r="23" spans="1:9" x14ac:dyDescent="0.2">
      <c r="A23" s="82">
        <v>0</v>
      </c>
      <c r="B23" s="48" t="s">
        <v>84</v>
      </c>
      <c r="C23" s="95">
        <v>106</v>
      </c>
      <c r="D23" s="96" t="s">
        <v>11</v>
      </c>
      <c r="E23" s="97">
        <v>110</v>
      </c>
      <c r="F23" s="123">
        <v>12921.763999999999</v>
      </c>
      <c r="G23" s="123">
        <v>0</v>
      </c>
      <c r="H23" s="123">
        <v>2602.056</v>
      </c>
      <c r="I23" s="123">
        <v>0</v>
      </c>
    </row>
    <row r="24" spans="1:9" ht="25.5" x14ac:dyDescent="0.2">
      <c r="A24" s="82">
        <v>0</v>
      </c>
      <c r="B24" s="48" t="s">
        <v>36</v>
      </c>
      <c r="C24" s="95">
        <v>106</v>
      </c>
      <c r="D24" s="96" t="s">
        <v>11</v>
      </c>
      <c r="E24" s="97">
        <v>200</v>
      </c>
      <c r="F24" s="123">
        <f>F25</f>
        <v>506.517</v>
      </c>
      <c r="G24" s="123">
        <v>0</v>
      </c>
      <c r="H24" s="123">
        <f>H25</f>
        <v>93.638999999999996</v>
      </c>
      <c r="I24" s="123">
        <v>0</v>
      </c>
    </row>
    <row r="25" spans="1:9" ht="25.5" x14ac:dyDescent="0.2">
      <c r="A25" s="82">
        <v>0</v>
      </c>
      <c r="B25" s="48" t="s">
        <v>37</v>
      </c>
      <c r="C25" s="95">
        <v>106</v>
      </c>
      <c r="D25" s="96" t="s">
        <v>11</v>
      </c>
      <c r="E25" s="97">
        <v>240</v>
      </c>
      <c r="F25" s="123">
        <v>506.517</v>
      </c>
      <c r="G25" s="123">
        <v>0</v>
      </c>
      <c r="H25" s="123">
        <v>93.638999999999996</v>
      </c>
      <c r="I25" s="123">
        <v>0</v>
      </c>
    </row>
    <row r="26" spans="1:9" hidden="1" x14ac:dyDescent="0.2">
      <c r="A26" s="82">
        <v>0</v>
      </c>
      <c r="B26" s="48" t="s">
        <v>38</v>
      </c>
      <c r="C26" s="95">
        <v>106</v>
      </c>
      <c r="D26" s="96" t="s">
        <v>11</v>
      </c>
      <c r="E26" s="97">
        <v>800</v>
      </c>
      <c r="F26" s="123">
        <f>F27</f>
        <v>0</v>
      </c>
      <c r="G26" s="123">
        <v>0</v>
      </c>
      <c r="H26" s="123">
        <f>H27</f>
        <v>0</v>
      </c>
      <c r="I26" s="123">
        <v>0</v>
      </c>
    </row>
    <row r="27" spans="1:9" hidden="1" x14ac:dyDescent="0.2">
      <c r="A27" s="82">
        <v>0</v>
      </c>
      <c r="B27" s="48" t="s">
        <v>39</v>
      </c>
      <c r="C27" s="95">
        <v>106</v>
      </c>
      <c r="D27" s="96" t="s">
        <v>11</v>
      </c>
      <c r="E27" s="97">
        <v>850</v>
      </c>
      <c r="F27" s="123"/>
      <c r="G27" s="123">
        <v>0</v>
      </c>
      <c r="H27" s="123"/>
      <c r="I27" s="123">
        <v>0</v>
      </c>
    </row>
    <row r="28" spans="1:9" x14ac:dyDescent="0.2">
      <c r="A28" s="82">
        <v>0</v>
      </c>
      <c r="B28" s="92" t="s">
        <v>42</v>
      </c>
      <c r="C28" s="93">
        <v>702</v>
      </c>
      <c r="D28" s="94">
        <v>0</v>
      </c>
      <c r="E28" s="129">
        <v>0</v>
      </c>
      <c r="F28" s="36">
        <f>F29</f>
        <v>921.48699999999997</v>
      </c>
      <c r="G28" s="36">
        <v>0</v>
      </c>
      <c r="H28" s="36">
        <f>H29</f>
        <v>141</v>
      </c>
      <c r="I28" s="36">
        <v>0</v>
      </c>
    </row>
    <row r="29" spans="1:9" ht="25.5" x14ac:dyDescent="0.2">
      <c r="A29" s="82">
        <v>0</v>
      </c>
      <c r="B29" s="48" t="s">
        <v>155</v>
      </c>
      <c r="C29" s="95">
        <v>702</v>
      </c>
      <c r="D29" s="96" t="s">
        <v>11</v>
      </c>
      <c r="E29" s="97">
        <v>0</v>
      </c>
      <c r="F29" s="123">
        <f>F30</f>
        <v>921.48699999999997</v>
      </c>
      <c r="G29" s="123">
        <v>0</v>
      </c>
      <c r="H29" s="123">
        <f>H30</f>
        <v>141</v>
      </c>
      <c r="I29" s="123">
        <v>0</v>
      </c>
    </row>
    <row r="30" spans="1:9" x14ac:dyDescent="0.2">
      <c r="A30" s="82">
        <v>0</v>
      </c>
      <c r="B30" s="48" t="s">
        <v>45</v>
      </c>
      <c r="C30" s="95">
        <v>702</v>
      </c>
      <c r="D30" s="96" t="s">
        <v>11</v>
      </c>
      <c r="E30" s="97">
        <v>500</v>
      </c>
      <c r="F30" s="123">
        <f>F31</f>
        <v>921.48699999999997</v>
      </c>
      <c r="G30" s="123">
        <v>0</v>
      </c>
      <c r="H30" s="123">
        <f>H31</f>
        <v>141</v>
      </c>
      <c r="I30" s="123">
        <v>0</v>
      </c>
    </row>
    <row r="31" spans="1:9" x14ac:dyDescent="0.2">
      <c r="A31" s="82">
        <v>0</v>
      </c>
      <c r="B31" s="48" t="s">
        <v>46</v>
      </c>
      <c r="C31" s="95">
        <v>702</v>
      </c>
      <c r="D31" s="96" t="s">
        <v>11</v>
      </c>
      <c r="E31" s="97">
        <v>540</v>
      </c>
      <c r="F31" s="123">
        <v>921.48699999999997</v>
      </c>
      <c r="G31" s="123">
        <v>0</v>
      </c>
      <c r="H31" s="123">
        <v>141</v>
      </c>
      <c r="I31" s="123">
        <v>0</v>
      </c>
    </row>
    <row r="32" spans="1:9" x14ac:dyDescent="0.2">
      <c r="A32" s="128">
        <v>0</v>
      </c>
      <c r="B32" s="92" t="s">
        <v>143</v>
      </c>
      <c r="C32" s="93">
        <v>1301</v>
      </c>
      <c r="D32" s="94">
        <v>0</v>
      </c>
      <c r="E32" s="129">
        <v>0</v>
      </c>
      <c r="F32" s="36">
        <f>F33</f>
        <v>1100</v>
      </c>
      <c r="G32" s="36">
        <v>0</v>
      </c>
      <c r="H32" s="36">
        <f>H33</f>
        <v>262.09800000000001</v>
      </c>
      <c r="I32" s="36">
        <v>0</v>
      </c>
    </row>
    <row r="33" spans="1:9" ht="25.5" x14ac:dyDescent="0.2">
      <c r="A33" s="82">
        <v>0</v>
      </c>
      <c r="B33" s="48" t="s">
        <v>155</v>
      </c>
      <c r="C33" s="95">
        <v>1301</v>
      </c>
      <c r="D33" s="96">
        <v>100000000</v>
      </c>
      <c r="E33" s="97">
        <v>0</v>
      </c>
      <c r="F33" s="123">
        <f>F34</f>
        <v>1100</v>
      </c>
      <c r="G33" s="123">
        <v>0</v>
      </c>
      <c r="H33" s="123">
        <f>H34</f>
        <v>262.09800000000001</v>
      </c>
      <c r="I33" s="123">
        <v>0</v>
      </c>
    </row>
    <row r="34" spans="1:9" x14ac:dyDescent="0.2">
      <c r="A34" s="82">
        <v>0</v>
      </c>
      <c r="B34" s="48" t="s">
        <v>48</v>
      </c>
      <c r="C34" s="95">
        <v>1301</v>
      </c>
      <c r="D34" s="96">
        <v>100000000</v>
      </c>
      <c r="E34" s="97">
        <v>700</v>
      </c>
      <c r="F34" s="123">
        <f>F35</f>
        <v>1100</v>
      </c>
      <c r="G34" s="123">
        <v>0</v>
      </c>
      <c r="H34" s="123">
        <f>H35</f>
        <v>262.09800000000001</v>
      </c>
      <c r="I34" s="123">
        <v>0</v>
      </c>
    </row>
    <row r="35" spans="1:9" x14ac:dyDescent="0.2">
      <c r="A35" s="82">
        <v>0</v>
      </c>
      <c r="B35" s="48" t="s">
        <v>49</v>
      </c>
      <c r="C35" s="95">
        <v>1301</v>
      </c>
      <c r="D35" s="96">
        <v>100000000</v>
      </c>
      <c r="E35" s="97">
        <v>730</v>
      </c>
      <c r="F35" s="123">
        <v>1100</v>
      </c>
      <c r="G35" s="123">
        <v>0</v>
      </c>
      <c r="H35" s="123">
        <v>262.09800000000001</v>
      </c>
      <c r="I35" s="123">
        <v>0</v>
      </c>
    </row>
    <row r="36" spans="1:9" ht="25.5" x14ac:dyDescent="0.2">
      <c r="A36" s="82">
        <v>0</v>
      </c>
      <c r="B36" s="92" t="s">
        <v>50</v>
      </c>
      <c r="C36" s="93">
        <v>1401</v>
      </c>
      <c r="D36" s="94">
        <v>0</v>
      </c>
      <c r="E36" s="129">
        <v>0</v>
      </c>
      <c r="F36" s="36">
        <f t="shared" ref="F36:I38" si="0">F37</f>
        <v>24888</v>
      </c>
      <c r="G36" s="36">
        <f t="shared" si="0"/>
        <v>363</v>
      </c>
      <c r="H36" s="36">
        <f t="shared" si="0"/>
        <v>12246.33</v>
      </c>
      <c r="I36" s="36">
        <f t="shared" si="0"/>
        <v>0</v>
      </c>
    </row>
    <row r="37" spans="1:9" ht="25.5" x14ac:dyDescent="0.2">
      <c r="A37" s="82">
        <v>0</v>
      </c>
      <c r="B37" s="48" t="s">
        <v>155</v>
      </c>
      <c r="C37" s="95">
        <v>1401</v>
      </c>
      <c r="D37" s="96" t="s">
        <v>11</v>
      </c>
      <c r="E37" s="97">
        <v>0</v>
      </c>
      <c r="F37" s="123">
        <f t="shared" si="0"/>
        <v>24888</v>
      </c>
      <c r="G37" s="123">
        <f t="shared" si="0"/>
        <v>363</v>
      </c>
      <c r="H37" s="123">
        <f t="shared" si="0"/>
        <v>12246.33</v>
      </c>
      <c r="I37" s="123">
        <f t="shared" si="0"/>
        <v>0</v>
      </c>
    </row>
    <row r="38" spans="1:9" x14ac:dyDescent="0.2">
      <c r="A38" s="82">
        <v>0</v>
      </c>
      <c r="B38" s="48" t="s">
        <v>45</v>
      </c>
      <c r="C38" s="95">
        <v>1401</v>
      </c>
      <c r="D38" s="96" t="s">
        <v>11</v>
      </c>
      <c r="E38" s="97">
        <v>500</v>
      </c>
      <c r="F38" s="123">
        <f t="shared" si="0"/>
        <v>24888</v>
      </c>
      <c r="G38" s="123">
        <f t="shared" si="0"/>
        <v>363</v>
      </c>
      <c r="H38" s="123">
        <f t="shared" si="0"/>
        <v>12246.33</v>
      </c>
      <c r="I38" s="123">
        <f t="shared" si="0"/>
        <v>0</v>
      </c>
    </row>
    <row r="39" spans="1:9" s="15" customFormat="1" x14ac:dyDescent="0.2">
      <c r="A39" s="82">
        <v>0</v>
      </c>
      <c r="B39" s="48" t="s">
        <v>51</v>
      </c>
      <c r="C39" s="95">
        <v>1401</v>
      </c>
      <c r="D39" s="96" t="s">
        <v>11</v>
      </c>
      <c r="E39" s="97">
        <v>510</v>
      </c>
      <c r="F39" s="123">
        <v>24888</v>
      </c>
      <c r="G39" s="123">
        <v>363</v>
      </c>
      <c r="H39" s="123">
        <v>12246.33</v>
      </c>
      <c r="I39" s="123"/>
    </row>
    <row r="40" spans="1:9" x14ac:dyDescent="0.2">
      <c r="A40" s="82">
        <v>0</v>
      </c>
      <c r="B40" s="92" t="s">
        <v>142</v>
      </c>
      <c r="C40" s="93">
        <v>1403</v>
      </c>
      <c r="D40" s="94">
        <v>0</v>
      </c>
      <c r="E40" s="129">
        <v>0</v>
      </c>
      <c r="F40" s="36">
        <f>F41</f>
        <v>16088.120999999999</v>
      </c>
      <c r="G40" s="36">
        <v>0</v>
      </c>
      <c r="H40" s="36">
        <f>H41</f>
        <v>696.16899999999998</v>
      </c>
      <c r="I40" s="36">
        <v>0</v>
      </c>
    </row>
    <row r="41" spans="1:9" s="4" customFormat="1" ht="25.5" x14ac:dyDescent="0.2">
      <c r="A41" s="82">
        <v>0</v>
      </c>
      <c r="B41" s="48" t="s">
        <v>155</v>
      </c>
      <c r="C41" s="95">
        <v>1403</v>
      </c>
      <c r="D41" s="96" t="s">
        <v>11</v>
      </c>
      <c r="E41" s="97">
        <v>0</v>
      </c>
      <c r="F41" s="123">
        <f>F42</f>
        <v>16088.120999999999</v>
      </c>
      <c r="G41" s="123">
        <v>0</v>
      </c>
      <c r="H41" s="123">
        <f>H42</f>
        <v>696.16899999999998</v>
      </c>
      <c r="I41" s="123">
        <v>0</v>
      </c>
    </row>
    <row r="42" spans="1:9" s="4" customFormat="1" x14ac:dyDescent="0.2">
      <c r="A42" s="82">
        <v>0</v>
      </c>
      <c r="B42" s="48" t="s">
        <v>45</v>
      </c>
      <c r="C42" s="95">
        <v>1403</v>
      </c>
      <c r="D42" s="96" t="s">
        <v>11</v>
      </c>
      <c r="E42" s="97">
        <v>500</v>
      </c>
      <c r="F42" s="123">
        <f>F43</f>
        <v>16088.120999999999</v>
      </c>
      <c r="G42" s="123">
        <v>0</v>
      </c>
      <c r="H42" s="123">
        <f>H43</f>
        <v>696.16899999999998</v>
      </c>
      <c r="I42" s="123">
        <v>0</v>
      </c>
    </row>
    <row r="43" spans="1:9" s="4" customFormat="1" x14ac:dyDescent="0.2">
      <c r="A43" s="82">
        <v>0</v>
      </c>
      <c r="B43" s="48" t="s">
        <v>46</v>
      </c>
      <c r="C43" s="95">
        <v>1403</v>
      </c>
      <c r="D43" s="96" t="s">
        <v>11</v>
      </c>
      <c r="E43" s="97">
        <v>540</v>
      </c>
      <c r="F43" s="123">
        <v>16088.120999999999</v>
      </c>
      <c r="G43" s="123">
        <v>0</v>
      </c>
      <c r="H43" s="123">
        <v>696.16899999999998</v>
      </c>
      <c r="I43" s="123">
        <v>0</v>
      </c>
    </row>
    <row r="44" spans="1:9" ht="38.25" x14ac:dyDescent="0.2">
      <c r="A44" s="128">
        <v>938</v>
      </c>
      <c r="B44" s="92" t="s">
        <v>145</v>
      </c>
      <c r="C44" s="93">
        <v>0</v>
      </c>
      <c r="D44" s="94">
        <v>0</v>
      </c>
      <c r="E44" s="129">
        <v>0</v>
      </c>
      <c r="F44" s="36">
        <f>F45+F56+F60+F67+F75+F71+F79+F83+F90+F97+F101</f>
        <v>117957.186</v>
      </c>
      <c r="G44" s="36">
        <f>G45+G56+G60+G67+G71+G79+G83+G90+G97+G101</f>
        <v>18247.743999999999</v>
      </c>
      <c r="H44" s="36">
        <f>H45+H56+H60+H67+H75+H71+H79+H83+H90+H97+H101</f>
        <v>18411.000999999997</v>
      </c>
      <c r="I44" s="36">
        <f>I45+I56+I60+I67+I71+I79+I83+I90+I97+I101</f>
        <v>478.52499999999998</v>
      </c>
    </row>
    <row r="45" spans="1:9" x14ac:dyDescent="0.2">
      <c r="A45" s="82">
        <v>0</v>
      </c>
      <c r="B45" s="92" t="s">
        <v>54</v>
      </c>
      <c r="C45" s="93">
        <v>113</v>
      </c>
      <c r="D45" s="94">
        <v>0</v>
      </c>
      <c r="E45" s="129">
        <v>0</v>
      </c>
      <c r="F45" s="36">
        <f>F46+F53</f>
        <v>30664.357</v>
      </c>
      <c r="G45" s="36">
        <f>G46+G53</f>
        <v>0</v>
      </c>
      <c r="H45" s="36">
        <f>H46+H53</f>
        <v>6933.0029999999997</v>
      </c>
      <c r="I45" s="36">
        <f>I46+I53</f>
        <v>0</v>
      </c>
    </row>
    <row r="46" spans="1:9" ht="25.5" x14ac:dyDescent="0.2">
      <c r="A46" s="82">
        <v>0</v>
      </c>
      <c r="B46" s="48" t="s">
        <v>156</v>
      </c>
      <c r="C46" s="95">
        <v>113</v>
      </c>
      <c r="D46" s="96" t="s">
        <v>16</v>
      </c>
      <c r="E46" s="97">
        <v>0</v>
      </c>
      <c r="F46" s="123">
        <f>F47+F49+F51</f>
        <v>4047.2539999999999</v>
      </c>
      <c r="G46" s="123">
        <v>0</v>
      </c>
      <c r="H46" s="123">
        <f>H47+H49+H51</f>
        <v>1357.3620000000001</v>
      </c>
      <c r="I46" s="123">
        <v>0</v>
      </c>
    </row>
    <row r="47" spans="1:9" ht="39.75" customHeight="1" x14ac:dyDescent="0.2">
      <c r="A47" s="82">
        <v>0</v>
      </c>
      <c r="B47" s="48" t="s">
        <v>34</v>
      </c>
      <c r="C47" s="95">
        <v>113</v>
      </c>
      <c r="D47" s="96" t="s">
        <v>16</v>
      </c>
      <c r="E47" s="97">
        <v>100</v>
      </c>
      <c r="F47" s="123">
        <f>F48</f>
        <v>1780.473</v>
      </c>
      <c r="G47" s="123">
        <v>0</v>
      </c>
      <c r="H47" s="123">
        <f>H48</f>
        <v>385.62599999999998</v>
      </c>
      <c r="I47" s="123">
        <v>0</v>
      </c>
    </row>
    <row r="48" spans="1:9" x14ac:dyDescent="0.2">
      <c r="A48" s="82">
        <v>0</v>
      </c>
      <c r="B48" s="48" t="s">
        <v>84</v>
      </c>
      <c r="C48" s="95">
        <v>113</v>
      </c>
      <c r="D48" s="96" t="s">
        <v>16</v>
      </c>
      <c r="E48" s="97">
        <v>110</v>
      </c>
      <c r="F48" s="123">
        <v>1780.473</v>
      </c>
      <c r="G48" s="123">
        <v>0</v>
      </c>
      <c r="H48" s="123">
        <v>385.62599999999998</v>
      </c>
      <c r="I48" s="123">
        <v>0</v>
      </c>
    </row>
    <row r="49" spans="1:9" ht="25.5" x14ac:dyDescent="0.2">
      <c r="A49" s="82">
        <v>0</v>
      </c>
      <c r="B49" s="48" t="s">
        <v>36</v>
      </c>
      <c r="C49" s="95">
        <v>113</v>
      </c>
      <c r="D49" s="96" t="s">
        <v>16</v>
      </c>
      <c r="E49" s="97">
        <v>200</v>
      </c>
      <c r="F49" s="123">
        <f>F50</f>
        <v>1681.2850000000001</v>
      </c>
      <c r="G49" s="123">
        <v>0</v>
      </c>
      <c r="H49" s="123">
        <f>H50</f>
        <v>888.23900000000003</v>
      </c>
      <c r="I49" s="123">
        <v>0</v>
      </c>
    </row>
    <row r="50" spans="1:9" ht="25.5" x14ac:dyDescent="0.2">
      <c r="A50" s="82">
        <v>0</v>
      </c>
      <c r="B50" s="48" t="s">
        <v>37</v>
      </c>
      <c r="C50" s="95">
        <v>113</v>
      </c>
      <c r="D50" s="96" t="s">
        <v>16</v>
      </c>
      <c r="E50" s="97">
        <v>240</v>
      </c>
      <c r="F50" s="123">
        <v>1681.2850000000001</v>
      </c>
      <c r="G50" s="123">
        <v>0</v>
      </c>
      <c r="H50" s="123">
        <v>888.23900000000003</v>
      </c>
      <c r="I50" s="123">
        <v>0</v>
      </c>
    </row>
    <row r="51" spans="1:9" x14ac:dyDescent="0.2">
      <c r="A51" s="82">
        <v>0</v>
      </c>
      <c r="B51" s="48" t="s">
        <v>38</v>
      </c>
      <c r="C51" s="95">
        <v>113</v>
      </c>
      <c r="D51" s="96" t="s">
        <v>16</v>
      </c>
      <c r="E51" s="97">
        <v>800</v>
      </c>
      <c r="F51" s="123">
        <f>F52</f>
        <v>585.49599999999998</v>
      </c>
      <c r="G51" s="123">
        <v>0</v>
      </c>
      <c r="H51" s="123">
        <f>H52</f>
        <v>83.497</v>
      </c>
      <c r="I51" s="123">
        <v>0</v>
      </c>
    </row>
    <row r="52" spans="1:9" x14ac:dyDescent="0.2">
      <c r="A52" s="82">
        <v>0</v>
      </c>
      <c r="B52" s="48" t="s">
        <v>39</v>
      </c>
      <c r="C52" s="95">
        <v>113</v>
      </c>
      <c r="D52" s="96" t="s">
        <v>16</v>
      </c>
      <c r="E52" s="97">
        <v>850</v>
      </c>
      <c r="F52" s="123">
        <v>585.49599999999998</v>
      </c>
      <c r="G52" s="123">
        <v>0</v>
      </c>
      <c r="H52" s="123">
        <v>83.497</v>
      </c>
      <c r="I52" s="123">
        <v>0</v>
      </c>
    </row>
    <row r="53" spans="1:9" ht="63.75" x14ac:dyDescent="0.2">
      <c r="A53" s="82">
        <v>0</v>
      </c>
      <c r="B53" s="48" t="s">
        <v>157</v>
      </c>
      <c r="C53" s="95">
        <v>113</v>
      </c>
      <c r="D53" s="96" t="s">
        <v>17</v>
      </c>
      <c r="E53" s="97">
        <v>0</v>
      </c>
      <c r="F53" s="123">
        <f t="shared" ref="F53:I54" si="1">F54</f>
        <v>26617.102999999999</v>
      </c>
      <c r="G53" s="123">
        <f t="shared" si="1"/>
        <v>0</v>
      </c>
      <c r="H53" s="123">
        <f t="shared" si="1"/>
        <v>5575.6409999999996</v>
      </c>
      <c r="I53" s="123">
        <f t="shared" si="1"/>
        <v>0</v>
      </c>
    </row>
    <row r="54" spans="1:9" ht="25.5" x14ac:dyDescent="0.2">
      <c r="A54" s="82">
        <v>0</v>
      </c>
      <c r="B54" s="48" t="s">
        <v>56</v>
      </c>
      <c r="C54" s="95">
        <v>113</v>
      </c>
      <c r="D54" s="96" t="s">
        <v>17</v>
      </c>
      <c r="E54" s="97">
        <v>600</v>
      </c>
      <c r="F54" s="123">
        <f t="shared" si="1"/>
        <v>26617.102999999999</v>
      </c>
      <c r="G54" s="123">
        <f t="shared" si="1"/>
        <v>0</v>
      </c>
      <c r="H54" s="123">
        <f t="shared" si="1"/>
        <v>5575.6409999999996</v>
      </c>
      <c r="I54" s="123">
        <f t="shared" si="1"/>
        <v>0</v>
      </c>
    </row>
    <row r="55" spans="1:9" s="15" customFormat="1" x14ac:dyDescent="0.2">
      <c r="A55" s="82">
        <v>0</v>
      </c>
      <c r="B55" s="48" t="s">
        <v>57</v>
      </c>
      <c r="C55" s="95">
        <v>113</v>
      </c>
      <c r="D55" s="96" t="s">
        <v>17</v>
      </c>
      <c r="E55" s="97">
        <v>620</v>
      </c>
      <c r="F55" s="123">
        <v>26617.102999999999</v>
      </c>
      <c r="G55" s="123"/>
      <c r="H55" s="123">
        <v>5575.6409999999996</v>
      </c>
      <c r="I55" s="123"/>
    </row>
    <row r="56" spans="1:9" x14ac:dyDescent="0.2">
      <c r="A56" s="82">
        <v>0</v>
      </c>
      <c r="B56" s="92" t="s">
        <v>59</v>
      </c>
      <c r="C56" s="93">
        <v>409</v>
      </c>
      <c r="D56" s="94">
        <v>0</v>
      </c>
      <c r="E56" s="129">
        <v>0</v>
      </c>
      <c r="F56" s="36">
        <f>F57</f>
        <v>14846.611000000001</v>
      </c>
      <c r="G56" s="36">
        <v>0</v>
      </c>
      <c r="H56" s="36">
        <f>H57</f>
        <v>401.387</v>
      </c>
      <c r="I56" s="36">
        <v>0</v>
      </c>
    </row>
    <row r="57" spans="1:9" ht="51" x14ac:dyDescent="0.2">
      <c r="A57" s="82">
        <v>0</v>
      </c>
      <c r="B57" s="48" t="s">
        <v>170</v>
      </c>
      <c r="C57" s="95">
        <v>409</v>
      </c>
      <c r="D57" s="96" t="s">
        <v>19</v>
      </c>
      <c r="E57" s="97">
        <v>0</v>
      </c>
      <c r="F57" s="123">
        <f>F58</f>
        <v>14846.611000000001</v>
      </c>
      <c r="G57" s="123">
        <v>0</v>
      </c>
      <c r="H57" s="123">
        <f>H58</f>
        <v>401.387</v>
      </c>
      <c r="I57" s="123">
        <v>0</v>
      </c>
    </row>
    <row r="58" spans="1:9" ht="25.5" x14ac:dyDescent="0.2">
      <c r="A58" s="82">
        <v>0</v>
      </c>
      <c r="B58" s="48" t="s">
        <v>36</v>
      </c>
      <c r="C58" s="95">
        <v>409</v>
      </c>
      <c r="D58" s="96" t="s">
        <v>19</v>
      </c>
      <c r="E58" s="97">
        <v>200</v>
      </c>
      <c r="F58" s="123">
        <f>F59</f>
        <v>14846.611000000001</v>
      </c>
      <c r="G58" s="123">
        <v>0</v>
      </c>
      <c r="H58" s="123">
        <f>H59</f>
        <v>401.387</v>
      </c>
      <c r="I58" s="123">
        <v>0</v>
      </c>
    </row>
    <row r="59" spans="1:9" ht="25.5" x14ac:dyDescent="0.2">
      <c r="A59" s="82">
        <v>0</v>
      </c>
      <c r="B59" s="48" t="s">
        <v>37</v>
      </c>
      <c r="C59" s="95">
        <v>409</v>
      </c>
      <c r="D59" s="96" t="s">
        <v>19</v>
      </c>
      <c r="E59" s="97">
        <v>240</v>
      </c>
      <c r="F59" s="123">
        <v>14846.611000000001</v>
      </c>
      <c r="G59" s="123">
        <v>0</v>
      </c>
      <c r="H59" s="123">
        <v>401.387</v>
      </c>
      <c r="I59" s="123">
        <v>0</v>
      </c>
    </row>
    <row r="60" spans="1:9" x14ac:dyDescent="0.2">
      <c r="A60" s="82">
        <v>0</v>
      </c>
      <c r="B60" s="92" t="s">
        <v>60</v>
      </c>
      <c r="C60" s="93">
        <v>412</v>
      </c>
      <c r="D60" s="94">
        <v>0</v>
      </c>
      <c r="E60" s="129">
        <v>0</v>
      </c>
      <c r="F60" s="36">
        <f>F64+F61</f>
        <v>619.45399999999995</v>
      </c>
      <c r="G60" s="36">
        <f t="shared" ref="G60:I60" si="2">G64+G61</f>
        <v>45.154000000000003</v>
      </c>
      <c r="H60" s="36">
        <f t="shared" si="2"/>
        <v>108.004</v>
      </c>
      <c r="I60" s="36">
        <f t="shared" si="2"/>
        <v>0</v>
      </c>
    </row>
    <row r="61" spans="1:9" ht="25.5" x14ac:dyDescent="0.2">
      <c r="A61" s="82"/>
      <c r="B61" s="48" t="s">
        <v>156</v>
      </c>
      <c r="C61" s="95">
        <v>412</v>
      </c>
      <c r="D61" s="96" t="s">
        <v>16</v>
      </c>
      <c r="E61" s="129"/>
      <c r="F61" s="123">
        <f t="shared" ref="F61:I62" si="3">F62</f>
        <v>49.058999999999997</v>
      </c>
      <c r="G61" s="123">
        <f t="shared" si="3"/>
        <v>45.154000000000003</v>
      </c>
      <c r="H61" s="123">
        <f t="shared" si="3"/>
        <v>0</v>
      </c>
      <c r="I61" s="123">
        <f t="shared" si="3"/>
        <v>0</v>
      </c>
    </row>
    <row r="62" spans="1:9" ht="25.5" x14ac:dyDescent="0.2">
      <c r="A62" s="82"/>
      <c r="B62" s="48" t="s">
        <v>36</v>
      </c>
      <c r="C62" s="95">
        <v>412</v>
      </c>
      <c r="D62" s="96" t="s">
        <v>16</v>
      </c>
      <c r="E62" s="97">
        <v>200</v>
      </c>
      <c r="F62" s="123">
        <f t="shared" si="3"/>
        <v>49.058999999999997</v>
      </c>
      <c r="G62" s="123">
        <f t="shared" si="3"/>
        <v>45.154000000000003</v>
      </c>
      <c r="H62" s="123">
        <f t="shared" si="3"/>
        <v>0</v>
      </c>
      <c r="I62" s="123">
        <f t="shared" si="3"/>
        <v>0</v>
      </c>
    </row>
    <row r="63" spans="1:9" ht="25.5" x14ac:dyDescent="0.2">
      <c r="A63" s="82"/>
      <c r="B63" s="48" t="s">
        <v>37</v>
      </c>
      <c r="C63" s="95">
        <v>412</v>
      </c>
      <c r="D63" s="96" t="s">
        <v>16</v>
      </c>
      <c r="E63" s="97">
        <v>240</v>
      </c>
      <c r="F63" s="123">
        <v>49.058999999999997</v>
      </c>
      <c r="G63" s="123">
        <v>45.154000000000003</v>
      </c>
      <c r="H63" s="123"/>
      <c r="I63" s="123"/>
    </row>
    <row r="64" spans="1:9" s="10" customFormat="1" ht="38.25" x14ac:dyDescent="0.2">
      <c r="A64" s="82"/>
      <c r="B64" s="48" t="s">
        <v>172</v>
      </c>
      <c r="C64" s="95">
        <v>412</v>
      </c>
      <c r="D64" s="96">
        <v>1700000000</v>
      </c>
      <c r="E64" s="97"/>
      <c r="F64" s="123">
        <f>F65</f>
        <v>570.39499999999998</v>
      </c>
      <c r="G64" s="123"/>
      <c r="H64" s="123">
        <f>H65</f>
        <v>108.004</v>
      </c>
      <c r="I64" s="123"/>
    </row>
    <row r="65" spans="1:9" s="10" customFormat="1" ht="25.5" x14ac:dyDescent="0.2">
      <c r="A65" s="82"/>
      <c r="B65" s="48" t="s">
        <v>56</v>
      </c>
      <c r="C65" s="95">
        <v>412</v>
      </c>
      <c r="D65" s="96">
        <v>1700000000</v>
      </c>
      <c r="E65" s="97">
        <v>600</v>
      </c>
      <c r="F65" s="123">
        <f>F66</f>
        <v>570.39499999999998</v>
      </c>
      <c r="G65" s="123"/>
      <c r="H65" s="123">
        <f>H66</f>
        <v>108.004</v>
      </c>
      <c r="I65" s="123"/>
    </row>
    <row r="66" spans="1:9" s="10" customFormat="1" ht="38.25" customHeight="1" x14ac:dyDescent="0.2">
      <c r="A66" s="82"/>
      <c r="B66" s="98" t="s">
        <v>148</v>
      </c>
      <c r="C66" s="99">
        <v>412</v>
      </c>
      <c r="D66" s="100">
        <v>1700000000</v>
      </c>
      <c r="E66" s="101">
        <v>630</v>
      </c>
      <c r="F66" s="123">
        <v>570.39499999999998</v>
      </c>
      <c r="G66" s="132"/>
      <c r="H66" s="123">
        <v>108.004</v>
      </c>
      <c r="I66" s="132"/>
    </row>
    <row r="67" spans="1:9" x14ac:dyDescent="0.2">
      <c r="A67" s="82">
        <v>0</v>
      </c>
      <c r="B67" s="92" t="s">
        <v>63</v>
      </c>
      <c r="C67" s="93">
        <v>501</v>
      </c>
      <c r="D67" s="94">
        <v>0</v>
      </c>
      <c r="E67" s="129">
        <v>0</v>
      </c>
      <c r="F67" s="36">
        <f>F68</f>
        <v>140</v>
      </c>
      <c r="G67" s="36">
        <f>G68</f>
        <v>0</v>
      </c>
      <c r="H67" s="36">
        <f>H68</f>
        <v>35.408999999999999</v>
      </c>
      <c r="I67" s="36">
        <f>I68</f>
        <v>0</v>
      </c>
    </row>
    <row r="68" spans="1:9" ht="25.5" x14ac:dyDescent="0.2">
      <c r="A68" s="82">
        <v>0</v>
      </c>
      <c r="B68" s="48" t="s">
        <v>156</v>
      </c>
      <c r="C68" s="95">
        <v>501</v>
      </c>
      <c r="D68" s="96" t="s">
        <v>16</v>
      </c>
      <c r="E68" s="97">
        <v>0</v>
      </c>
      <c r="F68" s="123">
        <f>F69</f>
        <v>140</v>
      </c>
      <c r="G68" s="123">
        <v>0</v>
      </c>
      <c r="H68" s="123">
        <f>H69</f>
        <v>35.408999999999999</v>
      </c>
      <c r="I68" s="123">
        <v>0</v>
      </c>
    </row>
    <row r="69" spans="1:9" ht="25.5" x14ac:dyDescent="0.2">
      <c r="A69" s="82">
        <v>0</v>
      </c>
      <c r="B69" s="48" t="s">
        <v>36</v>
      </c>
      <c r="C69" s="95">
        <v>501</v>
      </c>
      <c r="D69" s="96" t="s">
        <v>16</v>
      </c>
      <c r="E69" s="97">
        <v>200</v>
      </c>
      <c r="F69" s="123">
        <f>F70</f>
        <v>140</v>
      </c>
      <c r="G69" s="123">
        <v>0</v>
      </c>
      <c r="H69" s="123">
        <f>H70</f>
        <v>35.408999999999999</v>
      </c>
      <c r="I69" s="123">
        <v>0</v>
      </c>
    </row>
    <row r="70" spans="1:9" ht="25.5" x14ac:dyDescent="0.2">
      <c r="A70" s="82">
        <v>0</v>
      </c>
      <c r="B70" s="48" t="s">
        <v>37</v>
      </c>
      <c r="C70" s="95">
        <v>501</v>
      </c>
      <c r="D70" s="96" t="s">
        <v>16</v>
      </c>
      <c r="E70" s="97">
        <v>240</v>
      </c>
      <c r="F70" s="123">
        <v>140</v>
      </c>
      <c r="G70" s="123">
        <v>0</v>
      </c>
      <c r="H70" s="123">
        <v>35.408999999999999</v>
      </c>
      <c r="I70" s="123">
        <v>0</v>
      </c>
    </row>
    <row r="71" spans="1:9" s="10" customFormat="1" x14ac:dyDescent="0.2">
      <c r="A71" s="82"/>
      <c r="B71" s="92" t="s">
        <v>106</v>
      </c>
      <c r="C71" s="93">
        <v>503</v>
      </c>
      <c r="D71" s="94"/>
      <c r="E71" s="129"/>
      <c r="F71" s="36">
        <f t="shared" ref="F71:I72" si="4">F72</f>
        <v>5047.0820000000003</v>
      </c>
      <c r="G71" s="36">
        <f t="shared" si="4"/>
        <v>0</v>
      </c>
      <c r="H71" s="36">
        <f t="shared" si="4"/>
        <v>0</v>
      </c>
      <c r="I71" s="36">
        <f t="shared" si="4"/>
        <v>0</v>
      </c>
    </row>
    <row r="72" spans="1:9" s="10" customFormat="1" ht="38.25" x14ac:dyDescent="0.2">
      <c r="A72" s="82"/>
      <c r="B72" s="48" t="s">
        <v>173</v>
      </c>
      <c r="C72" s="95">
        <v>503</v>
      </c>
      <c r="D72" s="96">
        <v>4000000000</v>
      </c>
      <c r="E72" s="97"/>
      <c r="F72" s="123">
        <f t="shared" si="4"/>
        <v>5047.0820000000003</v>
      </c>
      <c r="G72" s="123">
        <f t="shared" si="4"/>
        <v>0</v>
      </c>
      <c r="H72" s="123">
        <f t="shared" si="4"/>
        <v>0</v>
      </c>
      <c r="I72" s="123">
        <f t="shared" si="4"/>
        <v>0</v>
      </c>
    </row>
    <row r="73" spans="1:9" s="10" customFormat="1" ht="25.5" x14ac:dyDescent="0.2">
      <c r="A73" s="82"/>
      <c r="B73" s="48" t="s">
        <v>36</v>
      </c>
      <c r="C73" s="95">
        <v>503</v>
      </c>
      <c r="D73" s="96">
        <v>4000000000</v>
      </c>
      <c r="E73" s="97">
        <v>200</v>
      </c>
      <c r="F73" s="123">
        <f t="shared" ref="F73:I73" si="5">F74</f>
        <v>5047.0820000000003</v>
      </c>
      <c r="G73" s="123">
        <f t="shared" si="5"/>
        <v>0</v>
      </c>
      <c r="H73" s="123">
        <f t="shared" si="5"/>
        <v>0</v>
      </c>
      <c r="I73" s="123">
        <f t="shared" si="5"/>
        <v>0</v>
      </c>
    </row>
    <row r="74" spans="1:9" s="10" customFormat="1" ht="25.5" x14ac:dyDescent="0.2">
      <c r="A74" s="82"/>
      <c r="B74" s="48" t="s">
        <v>37</v>
      </c>
      <c r="C74" s="95">
        <v>503</v>
      </c>
      <c r="D74" s="96">
        <v>4000000000</v>
      </c>
      <c r="E74" s="97">
        <v>240</v>
      </c>
      <c r="F74" s="123">
        <v>5047.0820000000003</v>
      </c>
      <c r="G74" s="123"/>
      <c r="H74" s="123"/>
      <c r="I74" s="123"/>
    </row>
    <row r="75" spans="1:9" s="10" customFormat="1" x14ac:dyDescent="0.2">
      <c r="A75" s="82"/>
      <c r="B75" s="92" t="s">
        <v>181</v>
      </c>
      <c r="C75" s="93">
        <v>605</v>
      </c>
      <c r="D75" s="94"/>
      <c r="E75" s="129"/>
      <c r="F75" s="36">
        <f>F76</f>
        <v>1100</v>
      </c>
      <c r="G75" s="36">
        <v>0</v>
      </c>
      <c r="H75" s="36">
        <f>H76</f>
        <v>0</v>
      </c>
      <c r="I75" s="36">
        <v>0</v>
      </c>
    </row>
    <row r="76" spans="1:9" s="10" customFormat="1" ht="25.5" x14ac:dyDescent="0.2">
      <c r="A76" s="82"/>
      <c r="B76" s="48" t="s">
        <v>156</v>
      </c>
      <c r="C76" s="95">
        <v>605</v>
      </c>
      <c r="D76" s="96">
        <v>200000000</v>
      </c>
      <c r="E76" s="97"/>
      <c r="F76" s="123">
        <f>F77</f>
        <v>1100</v>
      </c>
      <c r="G76" s="123">
        <v>0</v>
      </c>
      <c r="H76" s="123">
        <f>H77</f>
        <v>0</v>
      </c>
      <c r="I76" s="123">
        <v>0</v>
      </c>
    </row>
    <row r="77" spans="1:9" s="10" customFormat="1" ht="25.5" x14ac:dyDescent="0.2">
      <c r="A77" s="82"/>
      <c r="B77" s="48" t="s">
        <v>36</v>
      </c>
      <c r="C77" s="95">
        <v>605</v>
      </c>
      <c r="D77" s="96">
        <v>200000000</v>
      </c>
      <c r="E77" s="97">
        <v>200</v>
      </c>
      <c r="F77" s="123">
        <f>F78</f>
        <v>1100</v>
      </c>
      <c r="G77" s="123">
        <v>0</v>
      </c>
      <c r="H77" s="123">
        <f>H78</f>
        <v>0</v>
      </c>
      <c r="I77" s="123">
        <v>0</v>
      </c>
    </row>
    <row r="78" spans="1:9" s="10" customFormat="1" ht="25.5" x14ac:dyDescent="0.2">
      <c r="A78" s="82"/>
      <c r="B78" s="48" t="s">
        <v>37</v>
      </c>
      <c r="C78" s="95">
        <v>605</v>
      </c>
      <c r="D78" s="96">
        <v>200000000</v>
      </c>
      <c r="E78" s="97">
        <v>240</v>
      </c>
      <c r="F78" s="123">
        <v>1100</v>
      </c>
      <c r="G78" s="123"/>
      <c r="H78" s="123"/>
      <c r="I78" s="123"/>
    </row>
    <row r="79" spans="1:9" x14ac:dyDescent="0.2">
      <c r="A79" s="82">
        <v>0</v>
      </c>
      <c r="B79" s="92" t="s">
        <v>101</v>
      </c>
      <c r="C79" s="93">
        <v>707</v>
      </c>
      <c r="D79" s="94">
        <v>0</v>
      </c>
      <c r="E79" s="129">
        <v>0</v>
      </c>
      <c r="F79" s="36">
        <f t="shared" ref="F79:I81" si="6">F80</f>
        <v>2468.8119999999999</v>
      </c>
      <c r="G79" s="36">
        <f t="shared" si="6"/>
        <v>204.45500000000001</v>
      </c>
      <c r="H79" s="36">
        <f t="shared" si="6"/>
        <v>232.34299999999999</v>
      </c>
      <c r="I79" s="36">
        <f t="shared" si="6"/>
        <v>0</v>
      </c>
    </row>
    <row r="80" spans="1:9" ht="25.5" x14ac:dyDescent="0.2">
      <c r="A80" s="82">
        <v>0</v>
      </c>
      <c r="B80" s="48" t="s">
        <v>159</v>
      </c>
      <c r="C80" s="95">
        <v>707</v>
      </c>
      <c r="D80" s="96" t="s">
        <v>21</v>
      </c>
      <c r="E80" s="97">
        <v>0</v>
      </c>
      <c r="F80" s="123">
        <f t="shared" si="6"/>
        <v>2468.8119999999999</v>
      </c>
      <c r="G80" s="123">
        <f t="shared" si="6"/>
        <v>204.45500000000001</v>
      </c>
      <c r="H80" s="123">
        <f t="shared" si="6"/>
        <v>232.34299999999999</v>
      </c>
      <c r="I80" s="123">
        <f t="shared" si="6"/>
        <v>0</v>
      </c>
    </row>
    <row r="81" spans="1:9" ht="25.5" x14ac:dyDescent="0.2">
      <c r="A81" s="82">
        <v>0</v>
      </c>
      <c r="B81" s="48" t="s">
        <v>56</v>
      </c>
      <c r="C81" s="95">
        <v>707</v>
      </c>
      <c r="D81" s="96" t="s">
        <v>21</v>
      </c>
      <c r="E81" s="97">
        <v>600</v>
      </c>
      <c r="F81" s="123">
        <f t="shared" si="6"/>
        <v>2468.8119999999999</v>
      </c>
      <c r="G81" s="123">
        <f t="shared" si="6"/>
        <v>204.45500000000001</v>
      </c>
      <c r="H81" s="123">
        <f t="shared" si="6"/>
        <v>232.34299999999999</v>
      </c>
      <c r="I81" s="123">
        <f t="shared" si="6"/>
        <v>0</v>
      </c>
    </row>
    <row r="82" spans="1:9" x14ac:dyDescent="0.2">
      <c r="A82" s="82">
        <v>0</v>
      </c>
      <c r="B82" s="48" t="s">
        <v>57</v>
      </c>
      <c r="C82" s="95">
        <v>707</v>
      </c>
      <c r="D82" s="96" t="s">
        <v>21</v>
      </c>
      <c r="E82" s="97">
        <v>620</v>
      </c>
      <c r="F82" s="123">
        <v>2468.8119999999999</v>
      </c>
      <c r="G82" s="123">
        <v>204.45500000000001</v>
      </c>
      <c r="H82" s="123">
        <v>232.34299999999999</v>
      </c>
      <c r="I82" s="123"/>
    </row>
    <row r="83" spans="1:9" x14ac:dyDescent="0.2">
      <c r="A83" s="82">
        <v>0</v>
      </c>
      <c r="B83" s="92" t="s">
        <v>67</v>
      </c>
      <c r="C83" s="93">
        <v>801</v>
      </c>
      <c r="D83" s="94">
        <v>0</v>
      </c>
      <c r="E83" s="129">
        <v>0</v>
      </c>
      <c r="F83" s="36">
        <f>F84+F87</f>
        <v>40750.041999999994</v>
      </c>
      <c r="G83" s="36">
        <f>G84+G87</f>
        <v>189.99</v>
      </c>
      <c r="H83" s="36">
        <f>H84+H87</f>
        <v>9111.7510000000002</v>
      </c>
      <c r="I83" s="36">
        <f>I84+I87</f>
        <v>0</v>
      </c>
    </row>
    <row r="84" spans="1:9" ht="25.5" x14ac:dyDescent="0.2">
      <c r="A84" s="82">
        <v>0</v>
      </c>
      <c r="B84" s="48" t="s">
        <v>159</v>
      </c>
      <c r="C84" s="95">
        <v>801</v>
      </c>
      <c r="D84" s="96" t="s">
        <v>21</v>
      </c>
      <c r="E84" s="97">
        <v>0</v>
      </c>
      <c r="F84" s="123">
        <f t="shared" ref="F84:I85" si="7">F85</f>
        <v>38181.644999999997</v>
      </c>
      <c r="G84" s="123">
        <f t="shared" si="7"/>
        <v>189.99</v>
      </c>
      <c r="H84" s="123">
        <f t="shared" si="7"/>
        <v>8537.6830000000009</v>
      </c>
      <c r="I84" s="123">
        <f t="shared" si="7"/>
        <v>0</v>
      </c>
    </row>
    <row r="85" spans="1:9" ht="25.5" x14ac:dyDescent="0.2">
      <c r="A85" s="82">
        <v>0</v>
      </c>
      <c r="B85" s="48" t="s">
        <v>56</v>
      </c>
      <c r="C85" s="95">
        <v>801</v>
      </c>
      <c r="D85" s="96" t="s">
        <v>21</v>
      </c>
      <c r="E85" s="97">
        <v>600</v>
      </c>
      <c r="F85" s="123">
        <f t="shared" si="7"/>
        <v>38181.644999999997</v>
      </c>
      <c r="G85" s="123">
        <f t="shared" si="7"/>
        <v>189.99</v>
      </c>
      <c r="H85" s="123">
        <f t="shared" si="7"/>
        <v>8537.6830000000009</v>
      </c>
      <c r="I85" s="123">
        <f t="shared" si="7"/>
        <v>0</v>
      </c>
    </row>
    <row r="86" spans="1:9" s="15" customFormat="1" x14ac:dyDescent="0.2">
      <c r="A86" s="82">
        <v>0</v>
      </c>
      <c r="B86" s="48" t="s">
        <v>57</v>
      </c>
      <c r="C86" s="95">
        <v>801</v>
      </c>
      <c r="D86" s="96" t="s">
        <v>21</v>
      </c>
      <c r="E86" s="97">
        <v>620</v>
      </c>
      <c r="F86" s="123">
        <v>38181.644999999997</v>
      </c>
      <c r="G86" s="123">
        <v>189.99</v>
      </c>
      <c r="H86" s="123">
        <v>8537.6830000000009</v>
      </c>
      <c r="I86" s="123"/>
    </row>
    <row r="87" spans="1:9" s="15" customFormat="1" ht="38.25" x14ac:dyDescent="0.2">
      <c r="A87" s="82"/>
      <c r="B87" s="48" t="s">
        <v>174</v>
      </c>
      <c r="C87" s="95">
        <v>801</v>
      </c>
      <c r="D87" s="96">
        <v>4800000000</v>
      </c>
      <c r="E87" s="97">
        <v>0</v>
      </c>
      <c r="F87" s="123">
        <f>F88</f>
        <v>2568.3969999999999</v>
      </c>
      <c r="G87" s="123"/>
      <c r="H87" s="123">
        <f>H88</f>
        <v>574.06799999999998</v>
      </c>
      <c r="I87" s="123"/>
    </row>
    <row r="88" spans="1:9" s="15" customFormat="1" ht="25.5" x14ac:dyDescent="0.2">
      <c r="A88" s="82"/>
      <c r="B88" s="48" t="s">
        <v>56</v>
      </c>
      <c r="C88" s="95">
        <v>801</v>
      </c>
      <c r="D88" s="96">
        <v>4800000000</v>
      </c>
      <c r="E88" s="97">
        <v>600</v>
      </c>
      <c r="F88" s="123">
        <f>F89</f>
        <v>2568.3969999999999</v>
      </c>
      <c r="G88" s="123"/>
      <c r="H88" s="123">
        <f>H89</f>
        <v>574.06799999999998</v>
      </c>
      <c r="I88" s="123"/>
    </row>
    <row r="89" spans="1:9" s="15" customFormat="1" x14ac:dyDescent="0.2">
      <c r="A89" s="82"/>
      <c r="B89" s="48" t="s">
        <v>57</v>
      </c>
      <c r="C89" s="95">
        <v>801</v>
      </c>
      <c r="D89" s="96">
        <v>4800000000</v>
      </c>
      <c r="E89" s="97">
        <v>620</v>
      </c>
      <c r="F89" s="123">
        <v>2568.3969999999999</v>
      </c>
      <c r="G89" s="123"/>
      <c r="H89" s="123">
        <v>574.06799999999998</v>
      </c>
      <c r="I89" s="123"/>
    </row>
    <row r="90" spans="1:9" x14ac:dyDescent="0.2">
      <c r="A90" s="82"/>
      <c r="B90" s="92" t="s">
        <v>74</v>
      </c>
      <c r="C90" s="93">
        <v>1004</v>
      </c>
      <c r="D90" s="96"/>
      <c r="E90" s="97"/>
      <c r="F90" s="36">
        <f>F91+F94</f>
        <v>18120.963</v>
      </c>
      <c r="G90" s="36">
        <f>G91+G94</f>
        <v>17808.145</v>
      </c>
      <c r="H90" s="36">
        <f>H91+H94</f>
        <v>791.34299999999996</v>
      </c>
      <c r="I90" s="36">
        <f>I91+I94</f>
        <v>478.52499999999998</v>
      </c>
    </row>
    <row r="91" spans="1:9" ht="25.5" x14ac:dyDescent="0.2">
      <c r="A91" s="82"/>
      <c r="B91" s="48" t="s">
        <v>160</v>
      </c>
      <c r="C91" s="95">
        <v>1004</v>
      </c>
      <c r="D91" s="96" t="s">
        <v>24</v>
      </c>
      <c r="E91" s="97">
        <v>0</v>
      </c>
      <c r="F91" s="123">
        <f>F92</f>
        <v>791.34299999999996</v>
      </c>
      <c r="G91" s="123">
        <f>G92</f>
        <v>478.52499999999998</v>
      </c>
      <c r="H91" s="123">
        <f>H92</f>
        <v>791.34299999999996</v>
      </c>
      <c r="I91" s="123">
        <f>I92</f>
        <v>478.52499999999998</v>
      </c>
    </row>
    <row r="92" spans="1:9" x14ac:dyDescent="0.2">
      <c r="A92" s="82"/>
      <c r="B92" s="48" t="s">
        <v>71</v>
      </c>
      <c r="C92" s="95">
        <v>1004</v>
      </c>
      <c r="D92" s="96" t="s">
        <v>24</v>
      </c>
      <c r="E92" s="97">
        <v>300</v>
      </c>
      <c r="F92" s="123">
        <f t="shared" ref="F92:I92" si="8">F93</f>
        <v>791.34299999999996</v>
      </c>
      <c r="G92" s="123">
        <f t="shared" si="8"/>
        <v>478.52499999999998</v>
      </c>
      <c r="H92" s="123">
        <f t="shared" si="8"/>
        <v>791.34299999999996</v>
      </c>
      <c r="I92" s="123">
        <f t="shared" si="8"/>
        <v>478.52499999999998</v>
      </c>
    </row>
    <row r="93" spans="1:9" ht="25.5" x14ac:dyDescent="0.2">
      <c r="A93" s="82"/>
      <c r="B93" s="48" t="s">
        <v>72</v>
      </c>
      <c r="C93" s="95">
        <v>1004</v>
      </c>
      <c r="D93" s="96" t="s">
        <v>24</v>
      </c>
      <c r="E93" s="97">
        <v>320</v>
      </c>
      <c r="F93" s="123">
        <v>791.34299999999996</v>
      </c>
      <c r="G93" s="123">
        <v>478.52499999999998</v>
      </c>
      <c r="H93" s="123">
        <v>791.34299999999996</v>
      </c>
      <c r="I93" s="123">
        <v>478.52499999999998</v>
      </c>
    </row>
    <row r="94" spans="1:9" ht="25.5" x14ac:dyDescent="0.2">
      <c r="A94" s="82"/>
      <c r="B94" s="48" t="s">
        <v>156</v>
      </c>
      <c r="C94" s="95">
        <v>1004</v>
      </c>
      <c r="D94" s="96">
        <v>200000000</v>
      </c>
      <c r="E94" s="97"/>
      <c r="F94" s="123">
        <f t="shared" ref="F94:I95" si="9">F95</f>
        <v>17329.62</v>
      </c>
      <c r="G94" s="123">
        <f t="shared" si="9"/>
        <v>17329.62</v>
      </c>
      <c r="H94" s="123">
        <f t="shared" si="9"/>
        <v>0</v>
      </c>
      <c r="I94" s="123">
        <f t="shared" si="9"/>
        <v>0</v>
      </c>
    </row>
    <row r="95" spans="1:9" ht="25.5" x14ac:dyDescent="0.2">
      <c r="A95" s="82"/>
      <c r="B95" s="48" t="s">
        <v>76</v>
      </c>
      <c r="C95" s="95" t="s">
        <v>100</v>
      </c>
      <c r="D95" s="96">
        <v>200000000</v>
      </c>
      <c r="E95" s="97">
        <v>400</v>
      </c>
      <c r="F95" s="123">
        <f t="shared" si="9"/>
        <v>17329.62</v>
      </c>
      <c r="G95" s="123">
        <f t="shared" si="9"/>
        <v>17329.62</v>
      </c>
      <c r="H95" s="123">
        <f t="shared" si="9"/>
        <v>0</v>
      </c>
      <c r="I95" s="123">
        <f t="shared" si="9"/>
        <v>0</v>
      </c>
    </row>
    <row r="96" spans="1:9" x14ac:dyDescent="0.2">
      <c r="A96" s="82"/>
      <c r="B96" s="48" t="s">
        <v>110</v>
      </c>
      <c r="C96" s="95" t="s">
        <v>100</v>
      </c>
      <c r="D96" s="96">
        <v>200000000</v>
      </c>
      <c r="E96" s="97">
        <v>410</v>
      </c>
      <c r="F96" s="123">
        <v>17329.62</v>
      </c>
      <c r="G96" s="123">
        <v>17329.62</v>
      </c>
      <c r="H96" s="123"/>
      <c r="I96" s="123"/>
    </row>
    <row r="97" spans="1:9" x14ac:dyDescent="0.2">
      <c r="A97" s="128"/>
      <c r="B97" s="92" t="s">
        <v>125</v>
      </c>
      <c r="C97" s="93">
        <v>1006</v>
      </c>
      <c r="D97" s="94"/>
      <c r="E97" s="129"/>
      <c r="F97" s="36">
        <f t="shared" ref="F97:I99" si="10">F98</f>
        <v>50</v>
      </c>
      <c r="G97" s="36">
        <f t="shared" si="10"/>
        <v>0</v>
      </c>
      <c r="H97" s="36">
        <f t="shared" si="10"/>
        <v>0</v>
      </c>
      <c r="I97" s="36">
        <f t="shared" si="10"/>
        <v>0</v>
      </c>
    </row>
    <row r="98" spans="1:9" ht="38.25" x14ac:dyDescent="0.2">
      <c r="A98" s="82"/>
      <c r="B98" s="48" t="s">
        <v>161</v>
      </c>
      <c r="C98" s="95">
        <v>1006</v>
      </c>
      <c r="D98" s="96">
        <v>4300000000</v>
      </c>
      <c r="E98" s="97"/>
      <c r="F98" s="123">
        <f t="shared" si="10"/>
        <v>50</v>
      </c>
      <c r="G98" s="123">
        <f t="shared" si="10"/>
        <v>0</v>
      </c>
      <c r="H98" s="123">
        <f t="shared" si="10"/>
        <v>0</v>
      </c>
      <c r="I98" s="123">
        <f t="shared" si="10"/>
        <v>0</v>
      </c>
    </row>
    <row r="99" spans="1:9" ht="25.5" x14ac:dyDescent="0.2">
      <c r="A99" s="82"/>
      <c r="B99" s="48" t="s">
        <v>56</v>
      </c>
      <c r="C99" s="95">
        <v>1006</v>
      </c>
      <c r="D99" s="96">
        <v>4300000000</v>
      </c>
      <c r="E99" s="97">
        <v>600</v>
      </c>
      <c r="F99" s="123">
        <f t="shared" si="10"/>
        <v>50</v>
      </c>
      <c r="G99" s="123">
        <f t="shared" si="10"/>
        <v>0</v>
      </c>
      <c r="H99" s="123">
        <f t="shared" si="10"/>
        <v>0</v>
      </c>
      <c r="I99" s="123">
        <f t="shared" si="10"/>
        <v>0</v>
      </c>
    </row>
    <row r="100" spans="1:9" x14ac:dyDescent="0.2">
      <c r="A100" s="82"/>
      <c r="B100" s="48" t="s">
        <v>57</v>
      </c>
      <c r="C100" s="95">
        <v>1006</v>
      </c>
      <c r="D100" s="96">
        <v>4300000000</v>
      </c>
      <c r="E100" s="97">
        <v>620</v>
      </c>
      <c r="F100" s="123">
        <v>50</v>
      </c>
      <c r="G100" s="123"/>
      <c r="H100" s="123"/>
      <c r="I100" s="123"/>
    </row>
    <row r="101" spans="1:9" x14ac:dyDescent="0.2">
      <c r="A101" s="82">
        <v>0</v>
      </c>
      <c r="B101" s="92" t="s">
        <v>80</v>
      </c>
      <c r="C101" s="93">
        <v>1101</v>
      </c>
      <c r="D101" s="94"/>
      <c r="E101" s="129">
        <v>0</v>
      </c>
      <c r="F101" s="36">
        <f>F102+F105</f>
        <v>4149.8649999999998</v>
      </c>
      <c r="G101" s="36">
        <f>G102</f>
        <v>0</v>
      </c>
      <c r="H101" s="36">
        <f>H102+H105</f>
        <v>797.76099999999997</v>
      </c>
      <c r="I101" s="36">
        <f>I102</f>
        <v>0</v>
      </c>
    </row>
    <row r="102" spans="1:9" ht="25.5" x14ac:dyDescent="0.2">
      <c r="A102" s="82">
        <v>0</v>
      </c>
      <c r="B102" s="48" t="s">
        <v>159</v>
      </c>
      <c r="C102" s="95">
        <v>1101</v>
      </c>
      <c r="D102" s="96" t="s">
        <v>21</v>
      </c>
      <c r="E102" s="97">
        <v>0</v>
      </c>
      <c r="F102" s="123">
        <f>F103</f>
        <v>1657.2429999999999</v>
      </c>
      <c r="G102" s="123">
        <f>G103</f>
        <v>0</v>
      </c>
      <c r="H102" s="123">
        <f>H103</f>
        <v>287.613</v>
      </c>
      <c r="I102" s="123">
        <f>I103</f>
        <v>0</v>
      </c>
    </row>
    <row r="103" spans="1:9" ht="25.5" x14ac:dyDescent="0.2">
      <c r="A103" s="82">
        <v>0</v>
      </c>
      <c r="B103" s="48" t="s">
        <v>56</v>
      </c>
      <c r="C103" s="95">
        <v>1101</v>
      </c>
      <c r="D103" s="96">
        <v>500000000</v>
      </c>
      <c r="E103" s="97">
        <v>600</v>
      </c>
      <c r="F103" s="123">
        <f>F104</f>
        <v>1657.2429999999999</v>
      </c>
      <c r="G103" s="123">
        <v>0</v>
      </c>
      <c r="H103" s="123">
        <f>H104</f>
        <v>287.613</v>
      </c>
      <c r="I103" s="123">
        <v>0</v>
      </c>
    </row>
    <row r="104" spans="1:9" x14ac:dyDescent="0.2">
      <c r="A104" s="82">
        <v>0</v>
      </c>
      <c r="B104" s="48" t="s">
        <v>57</v>
      </c>
      <c r="C104" s="95">
        <v>1101</v>
      </c>
      <c r="D104" s="96">
        <v>500000000</v>
      </c>
      <c r="E104" s="97">
        <v>620</v>
      </c>
      <c r="F104" s="123">
        <v>1657.2429999999999</v>
      </c>
      <c r="G104" s="123">
        <v>0</v>
      </c>
      <c r="H104" s="123">
        <v>287.613</v>
      </c>
      <c r="I104" s="123">
        <v>0</v>
      </c>
    </row>
    <row r="105" spans="1:9" ht="25.5" x14ac:dyDescent="0.2">
      <c r="A105" s="82"/>
      <c r="B105" s="48" t="s">
        <v>175</v>
      </c>
      <c r="C105" s="95">
        <v>1101</v>
      </c>
      <c r="D105" s="96">
        <v>4700000000</v>
      </c>
      <c r="E105" s="97"/>
      <c r="F105" s="123">
        <f t="shared" ref="F105:I106" si="11">F106</f>
        <v>2492.6219999999998</v>
      </c>
      <c r="G105" s="123">
        <f t="shared" si="11"/>
        <v>0</v>
      </c>
      <c r="H105" s="123">
        <f t="shared" si="11"/>
        <v>510.14800000000002</v>
      </c>
      <c r="I105" s="123">
        <f t="shared" si="11"/>
        <v>0</v>
      </c>
    </row>
    <row r="106" spans="1:9" ht="25.5" x14ac:dyDescent="0.2">
      <c r="A106" s="82"/>
      <c r="B106" s="48" t="s">
        <v>56</v>
      </c>
      <c r="C106" s="95">
        <v>1101</v>
      </c>
      <c r="D106" s="96">
        <v>4700000000</v>
      </c>
      <c r="E106" s="97">
        <v>600</v>
      </c>
      <c r="F106" s="123">
        <f t="shared" si="11"/>
        <v>2492.6219999999998</v>
      </c>
      <c r="G106" s="123">
        <f t="shared" si="11"/>
        <v>0</v>
      </c>
      <c r="H106" s="123">
        <f t="shared" si="11"/>
        <v>510.14800000000002</v>
      </c>
      <c r="I106" s="123">
        <f t="shared" si="11"/>
        <v>0</v>
      </c>
    </row>
    <row r="107" spans="1:9" x14ac:dyDescent="0.2">
      <c r="A107" s="82"/>
      <c r="B107" s="48" t="s">
        <v>57</v>
      </c>
      <c r="C107" s="95">
        <v>1101</v>
      </c>
      <c r="D107" s="96">
        <v>4700000000</v>
      </c>
      <c r="E107" s="97">
        <v>620</v>
      </c>
      <c r="F107" s="123">
        <v>2492.6219999999998</v>
      </c>
      <c r="G107" s="123"/>
      <c r="H107" s="123">
        <v>510.14800000000002</v>
      </c>
      <c r="I107" s="123"/>
    </row>
    <row r="108" spans="1:9" s="17" customFormat="1" x14ac:dyDescent="0.2">
      <c r="A108" s="128">
        <v>939</v>
      </c>
      <c r="B108" s="92" t="s">
        <v>146</v>
      </c>
      <c r="C108" s="93"/>
      <c r="D108" s="94"/>
      <c r="E108" s="129">
        <v>0</v>
      </c>
      <c r="F108" s="36">
        <f>F109+F113+F131+F136+F141+F164+F179+F175+F183+F190+F197+F205+F209+F213+F201</f>
        <v>125656.87</v>
      </c>
      <c r="G108" s="36">
        <f t="shared" ref="G108:I108" si="12">G109+G113+G131+G136+G141+G164+G179+G175+G183+G190+G197+G205+G209+G213+G201</f>
        <v>30330.14</v>
      </c>
      <c r="H108" s="36">
        <f t="shared" si="12"/>
        <v>27802.82</v>
      </c>
      <c r="I108" s="36">
        <f t="shared" si="12"/>
        <v>3931.442</v>
      </c>
    </row>
    <row r="109" spans="1:9" ht="25.5" x14ac:dyDescent="0.2">
      <c r="A109" s="82">
        <v>0</v>
      </c>
      <c r="B109" s="92" t="s">
        <v>81</v>
      </c>
      <c r="C109" s="93">
        <v>102</v>
      </c>
      <c r="D109" s="94"/>
      <c r="E109" s="129"/>
      <c r="F109" s="36">
        <f>F110</f>
        <v>2808.6010000000001</v>
      </c>
      <c r="G109" s="36">
        <f t="shared" ref="G109:I109" si="13">G110</f>
        <v>0</v>
      </c>
      <c r="H109" s="36">
        <f t="shared" si="13"/>
        <v>530.13800000000003</v>
      </c>
      <c r="I109" s="36">
        <f t="shared" si="13"/>
        <v>0</v>
      </c>
    </row>
    <row r="110" spans="1:9" ht="39.75" customHeight="1" x14ac:dyDescent="0.2">
      <c r="A110" s="82">
        <v>0</v>
      </c>
      <c r="B110" s="48" t="s">
        <v>176</v>
      </c>
      <c r="C110" s="95">
        <v>102</v>
      </c>
      <c r="D110" s="96">
        <v>1800000000</v>
      </c>
      <c r="E110" s="97"/>
      <c r="F110" s="123">
        <f>F111</f>
        <v>2808.6010000000001</v>
      </c>
      <c r="G110" s="123">
        <f t="shared" ref="G110:I111" si="14">G111</f>
        <v>0</v>
      </c>
      <c r="H110" s="123">
        <f t="shared" si="14"/>
        <v>530.13800000000003</v>
      </c>
      <c r="I110" s="123">
        <f t="shared" si="14"/>
        <v>0</v>
      </c>
    </row>
    <row r="111" spans="1:9" ht="37.5" customHeight="1" x14ac:dyDescent="0.2">
      <c r="A111" s="82">
        <v>0</v>
      </c>
      <c r="B111" s="48" t="s">
        <v>34</v>
      </c>
      <c r="C111" s="95">
        <v>102</v>
      </c>
      <c r="D111" s="96">
        <v>1800000000</v>
      </c>
      <c r="E111" s="97">
        <v>100</v>
      </c>
      <c r="F111" s="123">
        <f>F112</f>
        <v>2808.6010000000001</v>
      </c>
      <c r="G111" s="123">
        <f t="shared" si="14"/>
        <v>0</v>
      </c>
      <c r="H111" s="123">
        <f t="shared" si="14"/>
        <v>530.13800000000003</v>
      </c>
      <c r="I111" s="123">
        <f t="shared" si="14"/>
        <v>0</v>
      </c>
    </row>
    <row r="112" spans="1:9" x14ac:dyDescent="0.2">
      <c r="A112" s="82">
        <v>0</v>
      </c>
      <c r="B112" s="48" t="s">
        <v>35</v>
      </c>
      <c r="C112" s="95">
        <v>102</v>
      </c>
      <c r="D112" s="96">
        <v>1800000000</v>
      </c>
      <c r="E112" s="97">
        <v>120</v>
      </c>
      <c r="F112" s="123">
        <v>2808.6010000000001</v>
      </c>
      <c r="G112" s="123"/>
      <c r="H112" s="123">
        <v>530.13800000000003</v>
      </c>
      <c r="I112" s="123"/>
    </row>
    <row r="113" spans="1:9" ht="38.25" x14ac:dyDescent="0.2">
      <c r="A113" s="82">
        <v>0</v>
      </c>
      <c r="B113" s="92" t="s">
        <v>33</v>
      </c>
      <c r="C113" s="93">
        <v>104</v>
      </c>
      <c r="D113" s="94">
        <v>0</v>
      </c>
      <c r="E113" s="129">
        <v>0</v>
      </c>
      <c r="F113" s="36">
        <f>F114+F119+F126</f>
        <v>18802.846999999998</v>
      </c>
      <c r="G113" s="36">
        <f t="shared" ref="G113:I113" si="15">G114+G119+G126</f>
        <v>936.56500000000005</v>
      </c>
      <c r="H113" s="36">
        <f t="shared" si="15"/>
        <v>3880.1929999999998</v>
      </c>
      <c r="I113" s="36">
        <f t="shared" si="15"/>
        <v>142.63999999999999</v>
      </c>
    </row>
    <row r="114" spans="1:9" ht="25.5" x14ac:dyDescent="0.2">
      <c r="A114" s="82">
        <v>0</v>
      </c>
      <c r="B114" s="48" t="s">
        <v>168</v>
      </c>
      <c r="C114" s="95">
        <v>104</v>
      </c>
      <c r="D114" s="96" t="s">
        <v>26</v>
      </c>
      <c r="E114" s="97">
        <v>0</v>
      </c>
      <c r="F114" s="123">
        <f>F115+F117</f>
        <v>376.13900000000001</v>
      </c>
      <c r="G114" s="123">
        <f>G115+G117</f>
        <v>376.13900000000001</v>
      </c>
      <c r="H114" s="123">
        <f>H115+H117</f>
        <v>58.293999999999997</v>
      </c>
      <c r="I114" s="123">
        <f>I115+I117</f>
        <v>58.293999999999997</v>
      </c>
    </row>
    <row r="115" spans="1:9" ht="40.5" customHeight="1" x14ac:dyDescent="0.2">
      <c r="A115" s="82">
        <v>0</v>
      </c>
      <c r="B115" s="48" t="s">
        <v>34</v>
      </c>
      <c r="C115" s="95">
        <v>104</v>
      </c>
      <c r="D115" s="96" t="s">
        <v>26</v>
      </c>
      <c r="E115" s="97">
        <v>100</v>
      </c>
      <c r="F115" s="123">
        <f>F116</f>
        <v>285.77699999999999</v>
      </c>
      <c r="G115" s="123">
        <f>G116</f>
        <v>285.77699999999999</v>
      </c>
      <c r="H115" s="123">
        <f>H116</f>
        <v>52.103999999999999</v>
      </c>
      <c r="I115" s="123">
        <f>I116</f>
        <v>52.103999999999999</v>
      </c>
    </row>
    <row r="116" spans="1:9" x14ac:dyDescent="0.2">
      <c r="A116" s="82">
        <v>0</v>
      </c>
      <c r="B116" s="48" t="s">
        <v>35</v>
      </c>
      <c r="C116" s="95">
        <v>104</v>
      </c>
      <c r="D116" s="96" t="s">
        <v>26</v>
      </c>
      <c r="E116" s="97">
        <v>120</v>
      </c>
      <c r="F116" s="123">
        <v>285.77699999999999</v>
      </c>
      <c r="G116" s="123">
        <v>285.77699999999999</v>
      </c>
      <c r="H116" s="123">
        <v>52.103999999999999</v>
      </c>
      <c r="I116" s="123">
        <v>52.103999999999999</v>
      </c>
    </row>
    <row r="117" spans="1:9" ht="25.5" x14ac:dyDescent="0.2">
      <c r="A117" s="82">
        <v>0</v>
      </c>
      <c r="B117" s="48" t="s">
        <v>36</v>
      </c>
      <c r="C117" s="95">
        <v>104</v>
      </c>
      <c r="D117" s="96" t="s">
        <v>26</v>
      </c>
      <c r="E117" s="97">
        <v>200</v>
      </c>
      <c r="F117" s="123">
        <f>F118</f>
        <v>90.361999999999995</v>
      </c>
      <c r="G117" s="123">
        <f>G118</f>
        <v>90.361999999999995</v>
      </c>
      <c r="H117" s="123">
        <f>H118</f>
        <v>6.19</v>
      </c>
      <c r="I117" s="123">
        <f>I118</f>
        <v>6.19</v>
      </c>
    </row>
    <row r="118" spans="1:9" ht="25.5" x14ac:dyDescent="0.2">
      <c r="A118" s="82">
        <v>0</v>
      </c>
      <c r="B118" s="48" t="s">
        <v>37</v>
      </c>
      <c r="C118" s="95">
        <v>104</v>
      </c>
      <c r="D118" s="96" t="s">
        <v>26</v>
      </c>
      <c r="E118" s="97">
        <v>240</v>
      </c>
      <c r="F118" s="123">
        <v>90.361999999999995</v>
      </c>
      <c r="G118" s="123">
        <v>90.361999999999995</v>
      </c>
      <c r="H118" s="123">
        <v>6.19</v>
      </c>
      <c r="I118" s="123">
        <v>6.19</v>
      </c>
    </row>
    <row r="119" spans="1:9" ht="40.5" customHeight="1" x14ac:dyDescent="0.2">
      <c r="A119" s="82">
        <v>0</v>
      </c>
      <c r="B119" s="48" t="s">
        <v>176</v>
      </c>
      <c r="C119" s="95">
        <v>104</v>
      </c>
      <c r="D119" s="96">
        <v>1800000000</v>
      </c>
      <c r="E119" s="97">
        <v>0</v>
      </c>
      <c r="F119" s="123">
        <f>F120+F122+F124</f>
        <v>17866.281999999999</v>
      </c>
      <c r="G119" s="123">
        <f>G120</f>
        <v>0</v>
      </c>
      <c r="H119" s="123">
        <f>H120+H122+H124</f>
        <v>3737.5529999999999</v>
      </c>
      <c r="I119" s="123">
        <f>I120</f>
        <v>0</v>
      </c>
    </row>
    <row r="120" spans="1:9" ht="36.75" customHeight="1" x14ac:dyDescent="0.2">
      <c r="A120" s="82">
        <v>0</v>
      </c>
      <c r="B120" s="48" t="s">
        <v>34</v>
      </c>
      <c r="C120" s="95">
        <v>104</v>
      </c>
      <c r="D120" s="96">
        <v>1800000000</v>
      </c>
      <c r="E120" s="97">
        <v>100</v>
      </c>
      <c r="F120" s="123">
        <f>F121</f>
        <v>15525.648999999999</v>
      </c>
      <c r="G120" s="123">
        <f>G121</f>
        <v>0</v>
      </c>
      <c r="H120" s="123">
        <f>H121</f>
        <v>3192.1149999999998</v>
      </c>
      <c r="I120" s="123">
        <f>I121</f>
        <v>0</v>
      </c>
    </row>
    <row r="121" spans="1:9" x14ac:dyDescent="0.2">
      <c r="A121" s="82">
        <v>0</v>
      </c>
      <c r="B121" s="48" t="s">
        <v>35</v>
      </c>
      <c r="C121" s="95">
        <v>104</v>
      </c>
      <c r="D121" s="96">
        <v>1800000000</v>
      </c>
      <c r="E121" s="97">
        <v>120</v>
      </c>
      <c r="F121" s="123">
        <v>15525.648999999999</v>
      </c>
      <c r="G121" s="123"/>
      <c r="H121" s="123">
        <v>3192.1149999999998</v>
      </c>
      <c r="I121" s="123"/>
    </row>
    <row r="122" spans="1:9" ht="25.5" x14ac:dyDescent="0.2">
      <c r="A122" s="82">
        <v>0</v>
      </c>
      <c r="B122" s="48" t="s">
        <v>36</v>
      </c>
      <c r="C122" s="95">
        <v>104</v>
      </c>
      <c r="D122" s="96">
        <v>1800000000</v>
      </c>
      <c r="E122" s="97">
        <v>200</v>
      </c>
      <c r="F122" s="123">
        <f>F123</f>
        <v>2229.634</v>
      </c>
      <c r="G122" s="123">
        <v>0</v>
      </c>
      <c r="H122" s="123">
        <f>H123</f>
        <v>545.43799999999999</v>
      </c>
      <c r="I122" s="123">
        <v>0</v>
      </c>
    </row>
    <row r="123" spans="1:9" ht="25.5" x14ac:dyDescent="0.2">
      <c r="A123" s="82">
        <v>0</v>
      </c>
      <c r="B123" s="48" t="s">
        <v>37</v>
      </c>
      <c r="C123" s="95">
        <v>104</v>
      </c>
      <c r="D123" s="96">
        <v>1800000000</v>
      </c>
      <c r="E123" s="97">
        <v>240</v>
      </c>
      <c r="F123" s="123">
        <v>2229.634</v>
      </c>
      <c r="G123" s="123">
        <v>0</v>
      </c>
      <c r="H123" s="123">
        <v>545.43799999999999</v>
      </c>
      <c r="I123" s="123">
        <v>0</v>
      </c>
    </row>
    <row r="124" spans="1:9" x14ac:dyDescent="0.2">
      <c r="A124" s="82">
        <v>0</v>
      </c>
      <c r="B124" s="48" t="s">
        <v>38</v>
      </c>
      <c r="C124" s="95">
        <v>104</v>
      </c>
      <c r="D124" s="96">
        <v>1800000000</v>
      </c>
      <c r="E124" s="97">
        <v>800</v>
      </c>
      <c r="F124" s="123">
        <f>F125</f>
        <v>110.999</v>
      </c>
      <c r="G124" s="123">
        <v>0</v>
      </c>
      <c r="H124" s="123">
        <f>H125</f>
        <v>0</v>
      </c>
      <c r="I124" s="123">
        <v>0</v>
      </c>
    </row>
    <row r="125" spans="1:9" x14ac:dyDescent="0.2">
      <c r="A125" s="82">
        <v>0</v>
      </c>
      <c r="B125" s="48" t="s">
        <v>39</v>
      </c>
      <c r="C125" s="95">
        <v>104</v>
      </c>
      <c r="D125" s="96">
        <v>1800000000</v>
      </c>
      <c r="E125" s="97">
        <v>850</v>
      </c>
      <c r="F125" s="123">
        <v>110.999</v>
      </c>
      <c r="G125" s="123">
        <v>0</v>
      </c>
      <c r="H125" s="123"/>
      <c r="I125" s="123">
        <v>0</v>
      </c>
    </row>
    <row r="126" spans="1:9" ht="25.5" x14ac:dyDescent="0.2">
      <c r="A126" s="82"/>
      <c r="B126" s="48" t="s">
        <v>169</v>
      </c>
      <c r="C126" s="95">
        <v>104</v>
      </c>
      <c r="D126" s="96">
        <v>1900000000</v>
      </c>
      <c r="E126" s="97"/>
      <c r="F126" s="123">
        <f>F127+F129</f>
        <v>560.42600000000004</v>
      </c>
      <c r="G126" s="123">
        <f>G127+G129</f>
        <v>560.42600000000004</v>
      </c>
      <c r="H126" s="123">
        <f>H127+H129</f>
        <v>84.346000000000004</v>
      </c>
      <c r="I126" s="123">
        <f>I127+I129</f>
        <v>84.346000000000004</v>
      </c>
    </row>
    <row r="127" spans="1:9" ht="40.5" customHeight="1" x14ac:dyDescent="0.2">
      <c r="A127" s="82"/>
      <c r="B127" s="48" t="s">
        <v>34</v>
      </c>
      <c r="C127" s="95">
        <v>104</v>
      </c>
      <c r="D127" s="96">
        <v>1900000000</v>
      </c>
      <c r="E127" s="97">
        <v>100</v>
      </c>
      <c r="F127" s="123">
        <f>F128</f>
        <v>479.291</v>
      </c>
      <c r="G127" s="123">
        <f>G128</f>
        <v>479.291</v>
      </c>
      <c r="H127" s="123">
        <f>H128</f>
        <v>78.156000000000006</v>
      </c>
      <c r="I127" s="123">
        <f>I128</f>
        <v>78.156000000000006</v>
      </c>
    </row>
    <row r="128" spans="1:9" x14ac:dyDescent="0.2">
      <c r="A128" s="82"/>
      <c r="B128" s="48" t="s">
        <v>35</v>
      </c>
      <c r="C128" s="95">
        <v>104</v>
      </c>
      <c r="D128" s="96">
        <v>1900000000</v>
      </c>
      <c r="E128" s="97">
        <v>120</v>
      </c>
      <c r="F128" s="123">
        <v>479.291</v>
      </c>
      <c r="G128" s="123">
        <v>479.291</v>
      </c>
      <c r="H128" s="123">
        <v>78.156000000000006</v>
      </c>
      <c r="I128" s="123">
        <v>78.156000000000006</v>
      </c>
    </row>
    <row r="129" spans="1:9" ht="25.5" x14ac:dyDescent="0.2">
      <c r="A129" s="82"/>
      <c r="B129" s="48" t="s">
        <v>36</v>
      </c>
      <c r="C129" s="95">
        <v>104</v>
      </c>
      <c r="D129" s="96">
        <v>1900000000</v>
      </c>
      <c r="E129" s="97">
        <v>200</v>
      </c>
      <c r="F129" s="123">
        <f>F130</f>
        <v>81.135000000000005</v>
      </c>
      <c r="G129" s="123">
        <f>G130</f>
        <v>81.135000000000005</v>
      </c>
      <c r="H129" s="123">
        <f>H130</f>
        <v>6.19</v>
      </c>
      <c r="I129" s="123">
        <f>I130</f>
        <v>6.19</v>
      </c>
    </row>
    <row r="130" spans="1:9" ht="25.5" x14ac:dyDescent="0.2">
      <c r="A130" s="82"/>
      <c r="B130" s="48" t="s">
        <v>37</v>
      </c>
      <c r="C130" s="95">
        <v>104</v>
      </c>
      <c r="D130" s="96">
        <v>1900000000</v>
      </c>
      <c r="E130" s="97">
        <v>240</v>
      </c>
      <c r="F130" s="123">
        <v>81.135000000000005</v>
      </c>
      <c r="G130" s="123">
        <v>81.135000000000005</v>
      </c>
      <c r="H130" s="123">
        <v>6.19</v>
      </c>
      <c r="I130" s="123">
        <v>6.19</v>
      </c>
    </row>
    <row r="131" spans="1:9" x14ac:dyDescent="0.2">
      <c r="A131" s="82"/>
      <c r="B131" s="102" t="s">
        <v>140</v>
      </c>
      <c r="C131" s="93">
        <v>105</v>
      </c>
      <c r="D131" s="94"/>
      <c r="E131" s="129"/>
      <c r="F131" s="36">
        <f t="shared" ref="F131:I134" si="16">F132</f>
        <v>1.3720000000000001</v>
      </c>
      <c r="G131" s="36">
        <f t="shared" si="16"/>
        <v>1.3720000000000001</v>
      </c>
      <c r="H131" s="36">
        <f t="shared" si="16"/>
        <v>0</v>
      </c>
      <c r="I131" s="36">
        <f t="shared" si="16"/>
        <v>0</v>
      </c>
    </row>
    <row r="132" spans="1:9" ht="39.75" customHeight="1" x14ac:dyDescent="0.2">
      <c r="A132" s="82"/>
      <c r="B132" s="48" t="s">
        <v>176</v>
      </c>
      <c r="C132" s="95">
        <v>105</v>
      </c>
      <c r="D132" s="96">
        <v>1800000000</v>
      </c>
      <c r="E132" s="97"/>
      <c r="F132" s="123">
        <f>F133</f>
        <v>1.3720000000000001</v>
      </c>
      <c r="G132" s="123">
        <f>G133</f>
        <v>1.3720000000000001</v>
      </c>
      <c r="H132" s="123">
        <f>H133</f>
        <v>0</v>
      </c>
      <c r="I132" s="123">
        <f>I133</f>
        <v>0</v>
      </c>
    </row>
    <row r="133" spans="1:9" ht="51" x14ac:dyDescent="0.2">
      <c r="A133" s="82"/>
      <c r="B133" s="103" t="s">
        <v>139</v>
      </c>
      <c r="C133" s="95">
        <v>105</v>
      </c>
      <c r="D133" s="96">
        <v>1800000000</v>
      </c>
      <c r="E133" s="97"/>
      <c r="F133" s="123">
        <f t="shared" si="16"/>
        <v>1.3720000000000001</v>
      </c>
      <c r="G133" s="123">
        <f t="shared" si="16"/>
        <v>1.3720000000000001</v>
      </c>
      <c r="H133" s="123">
        <f t="shared" si="16"/>
        <v>0</v>
      </c>
      <c r="I133" s="123">
        <f t="shared" si="16"/>
        <v>0</v>
      </c>
    </row>
    <row r="134" spans="1:9" ht="25.5" x14ac:dyDescent="0.2">
      <c r="A134" s="82"/>
      <c r="B134" s="103" t="s">
        <v>56</v>
      </c>
      <c r="C134" s="95">
        <v>105</v>
      </c>
      <c r="D134" s="96">
        <v>1800000000</v>
      </c>
      <c r="E134" s="97">
        <v>600</v>
      </c>
      <c r="F134" s="123">
        <f t="shared" si="16"/>
        <v>1.3720000000000001</v>
      </c>
      <c r="G134" s="123">
        <f t="shared" si="16"/>
        <v>1.3720000000000001</v>
      </c>
      <c r="H134" s="123">
        <f t="shared" si="16"/>
        <v>0</v>
      </c>
      <c r="I134" s="123">
        <f t="shared" si="16"/>
        <v>0</v>
      </c>
    </row>
    <row r="135" spans="1:9" x14ac:dyDescent="0.2">
      <c r="A135" s="82"/>
      <c r="B135" s="103" t="s">
        <v>57</v>
      </c>
      <c r="C135" s="95">
        <v>105</v>
      </c>
      <c r="D135" s="96">
        <v>1800000000</v>
      </c>
      <c r="E135" s="97">
        <v>620</v>
      </c>
      <c r="F135" s="123">
        <v>1.3720000000000001</v>
      </c>
      <c r="G135" s="123">
        <v>1.3720000000000001</v>
      </c>
      <c r="H135" s="123"/>
      <c r="I135" s="123"/>
    </row>
    <row r="136" spans="1:9" x14ac:dyDescent="0.2">
      <c r="A136" s="82">
        <v>0</v>
      </c>
      <c r="B136" s="92" t="s">
        <v>82</v>
      </c>
      <c r="C136" s="93">
        <v>111</v>
      </c>
      <c r="D136" s="94">
        <v>0</v>
      </c>
      <c r="E136" s="129">
        <v>0</v>
      </c>
      <c r="F136" s="36">
        <f>F137</f>
        <v>100</v>
      </c>
      <c r="G136" s="36">
        <v>0</v>
      </c>
      <c r="H136" s="36">
        <f>H137</f>
        <v>0</v>
      </c>
      <c r="I136" s="36">
        <v>0</v>
      </c>
    </row>
    <row r="137" spans="1:9" x14ac:dyDescent="0.2">
      <c r="A137" s="82">
        <v>0</v>
      </c>
      <c r="B137" s="48" t="s">
        <v>52</v>
      </c>
      <c r="C137" s="95">
        <v>111</v>
      </c>
      <c r="D137" s="96" t="s">
        <v>15</v>
      </c>
      <c r="E137" s="97">
        <v>0</v>
      </c>
      <c r="F137" s="123">
        <f>F138</f>
        <v>100</v>
      </c>
      <c r="G137" s="123">
        <v>0</v>
      </c>
      <c r="H137" s="123">
        <f>H138</f>
        <v>0</v>
      </c>
      <c r="I137" s="123">
        <v>0</v>
      </c>
    </row>
    <row r="138" spans="1:9" ht="51" x14ac:dyDescent="0.2">
      <c r="A138" s="82">
        <v>0</v>
      </c>
      <c r="B138" s="48" t="s">
        <v>135</v>
      </c>
      <c r="C138" s="95">
        <v>111</v>
      </c>
      <c r="D138" s="96">
        <v>9010000000</v>
      </c>
      <c r="E138" s="97">
        <v>0</v>
      </c>
      <c r="F138" s="123">
        <f>F139</f>
        <v>100</v>
      </c>
      <c r="G138" s="123">
        <v>0</v>
      </c>
      <c r="H138" s="123">
        <f>H139</f>
        <v>0</v>
      </c>
      <c r="I138" s="123">
        <v>0</v>
      </c>
    </row>
    <row r="139" spans="1:9" x14ac:dyDescent="0.2">
      <c r="A139" s="82">
        <v>0</v>
      </c>
      <c r="B139" s="48" t="s">
        <v>38</v>
      </c>
      <c r="C139" s="95">
        <v>111</v>
      </c>
      <c r="D139" s="96">
        <v>9010000000</v>
      </c>
      <c r="E139" s="97">
        <v>800</v>
      </c>
      <c r="F139" s="123">
        <f>F140</f>
        <v>100</v>
      </c>
      <c r="G139" s="123">
        <v>0</v>
      </c>
      <c r="H139" s="123">
        <f>H140</f>
        <v>0</v>
      </c>
      <c r="I139" s="123">
        <v>0</v>
      </c>
    </row>
    <row r="140" spans="1:9" s="15" customFormat="1" x14ac:dyDescent="0.2">
      <c r="A140" s="82"/>
      <c r="B140" s="48" t="s">
        <v>83</v>
      </c>
      <c r="C140" s="95">
        <v>111</v>
      </c>
      <c r="D140" s="96">
        <v>9010000000</v>
      </c>
      <c r="E140" s="97">
        <v>870</v>
      </c>
      <c r="F140" s="123">
        <v>100</v>
      </c>
      <c r="G140" s="123"/>
      <c r="H140" s="123"/>
      <c r="I140" s="123"/>
    </row>
    <row r="141" spans="1:9" x14ac:dyDescent="0.2">
      <c r="A141" s="82">
        <v>0</v>
      </c>
      <c r="B141" s="92" t="s">
        <v>54</v>
      </c>
      <c r="C141" s="93">
        <v>113</v>
      </c>
      <c r="D141" s="94">
        <v>0</v>
      </c>
      <c r="E141" s="129">
        <v>0</v>
      </c>
      <c r="F141" s="36">
        <f>F145+F152+F158+F161+F142</f>
        <v>15838.31</v>
      </c>
      <c r="G141" s="36">
        <f t="shared" ref="G141:I141" si="17">G145+G152+G158+G161+G142</f>
        <v>3960.5639999999999</v>
      </c>
      <c r="H141" s="36">
        <f t="shared" si="17"/>
        <v>3722.6960000000004</v>
      </c>
      <c r="I141" s="36">
        <f t="shared" si="17"/>
        <v>851.70799999999997</v>
      </c>
    </row>
    <row r="142" spans="1:9" s="117" customFormat="1" ht="25.5" x14ac:dyDescent="0.2">
      <c r="A142" s="82"/>
      <c r="B142" s="48" t="s">
        <v>168</v>
      </c>
      <c r="C142" s="95">
        <v>113</v>
      </c>
      <c r="D142" s="96">
        <v>1200000000</v>
      </c>
      <c r="E142" s="97"/>
      <c r="F142" s="123">
        <f>F143</f>
        <v>12.8</v>
      </c>
      <c r="G142" s="123"/>
      <c r="H142" s="123">
        <f>H143</f>
        <v>0</v>
      </c>
      <c r="I142" s="123"/>
    </row>
    <row r="143" spans="1:9" s="117" customFormat="1" ht="25.5" x14ac:dyDescent="0.2">
      <c r="A143" s="82"/>
      <c r="B143" s="48" t="s">
        <v>36</v>
      </c>
      <c r="C143" s="95">
        <v>113</v>
      </c>
      <c r="D143" s="96">
        <v>1200000000</v>
      </c>
      <c r="E143" s="97">
        <v>200</v>
      </c>
      <c r="F143" s="123">
        <f>F144</f>
        <v>12.8</v>
      </c>
      <c r="G143" s="123"/>
      <c r="H143" s="123">
        <f>H144</f>
        <v>0</v>
      </c>
      <c r="I143" s="123"/>
    </row>
    <row r="144" spans="1:9" s="117" customFormat="1" ht="25.5" x14ac:dyDescent="0.2">
      <c r="A144" s="82"/>
      <c r="B144" s="48" t="s">
        <v>37</v>
      </c>
      <c r="C144" s="95">
        <v>113</v>
      </c>
      <c r="D144" s="96">
        <v>1200000000</v>
      </c>
      <c r="E144" s="97">
        <v>240</v>
      </c>
      <c r="F144" s="123">
        <v>12.8</v>
      </c>
      <c r="G144" s="123"/>
      <c r="H144" s="123"/>
      <c r="I144" s="123"/>
    </row>
    <row r="145" spans="1:9" ht="25.5" x14ac:dyDescent="0.2">
      <c r="A145" s="82">
        <v>0</v>
      </c>
      <c r="B145" s="48" t="s">
        <v>162</v>
      </c>
      <c r="C145" s="95">
        <v>113</v>
      </c>
      <c r="D145" s="96" t="s">
        <v>27</v>
      </c>
      <c r="E145" s="97">
        <v>0</v>
      </c>
      <c r="F145" s="123">
        <f>F146+F148+F150</f>
        <v>14800.294</v>
      </c>
      <c r="G145" s="123">
        <f>G146+G148+G150</f>
        <v>3960.5639999999999</v>
      </c>
      <c r="H145" s="123">
        <f>H146+H148+H150</f>
        <v>3279.779</v>
      </c>
      <c r="I145" s="123">
        <f>I146+I148+I150</f>
        <v>851.70799999999997</v>
      </c>
    </row>
    <row r="146" spans="1:9" ht="38.25" customHeight="1" x14ac:dyDescent="0.2">
      <c r="A146" s="82">
        <v>0</v>
      </c>
      <c r="B146" s="48" t="s">
        <v>34</v>
      </c>
      <c r="C146" s="95">
        <v>113</v>
      </c>
      <c r="D146" s="96" t="s">
        <v>27</v>
      </c>
      <c r="E146" s="97">
        <v>100</v>
      </c>
      <c r="F146" s="123">
        <f>F147</f>
        <v>12873.136</v>
      </c>
      <c r="G146" s="123">
        <f>G147</f>
        <v>3498.6779999999999</v>
      </c>
      <c r="H146" s="123">
        <f>H147</f>
        <v>2833.0309999999999</v>
      </c>
      <c r="I146" s="123">
        <f>I147</f>
        <v>737.55700000000002</v>
      </c>
    </row>
    <row r="147" spans="1:9" x14ac:dyDescent="0.2">
      <c r="A147" s="82">
        <v>0</v>
      </c>
      <c r="B147" s="48" t="s">
        <v>84</v>
      </c>
      <c r="C147" s="95">
        <v>113</v>
      </c>
      <c r="D147" s="96" t="s">
        <v>27</v>
      </c>
      <c r="E147" s="97">
        <v>110</v>
      </c>
      <c r="F147" s="123">
        <v>12873.136</v>
      </c>
      <c r="G147" s="123">
        <v>3498.6779999999999</v>
      </c>
      <c r="H147" s="123">
        <v>2833.0309999999999</v>
      </c>
      <c r="I147" s="123">
        <v>737.55700000000002</v>
      </c>
    </row>
    <row r="148" spans="1:9" ht="25.5" x14ac:dyDescent="0.2">
      <c r="A148" s="82">
        <v>0</v>
      </c>
      <c r="B148" s="48" t="s">
        <v>36</v>
      </c>
      <c r="C148" s="95">
        <v>113</v>
      </c>
      <c r="D148" s="96" t="s">
        <v>27</v>
      </c>
      <c r="E148" s="97">
        <v>200</v>
      </c>
      <c r="F148" s="123">
        <f>F149</f>
        <v>1922.6579999999999</v>
      </c>
      <c r="G148" s="123">
        <f>G149</f>
        <v>461.88600000000002</v>
      </c>
      <c r="H148" s="123">
        <f>H149</f>
        <v>445.89600000000002</v>
      </c>
      <c r="I148" s="123">
        <f>I149</f>
        <v>114.151</v>
      </c>
    </row>
    <row r="149" spans="1:9" ht="25.5" x14ac:dyDescent="0.2">
      <c r="A149" s="82">
        <v>0</v>
      </c>
      <c r="B149" s="48" t="s">
        <v>37</v>
      </c>
      <c r="C149" s="95">
        <v>113</v>
      </c>
      <c r="D149" s="96" t="s">
        <v>27</v>
      </c>
      <c r="E149" s="97">
        <v>240</v>
      </c>
      <c r="F149" s="123">
        <v>1922.6579999999999</v>
      </c>
      <c r="G149" s="123">
        <v>461.88600000000002</v>
      </c>
      <c r="H149" s="123">
        <v>445.89600000000002</v>
      </c>
      <c r="I149" s="123">
        <v>114.151</v>
      </c>
    </row>
    <row r="150" spans="1:9" x14ac:dyDescent="0.2">
      <c r="A150" s="82">
        <v>0</v>
      </c>
      <c r="B150" s="48" t="s">
        <v>38</v>
      </c>
      <c r="C150" s="95">
        <v>113</v>
      </c>
      <c r="D150" s="96" t="s">
        <v>27</v>
      </c>
      <c r="E150" s="97">
        <v>800</v>
      </c>
      <c r="F150" s="123">
        <f>F151</f>
        <v>4.5</v>
      </c>
      <c r="G150" s="123">
        <f>G151</f>
        <v>0</v>
      </c>
      <c r="H150" s="123">
        <f>H151</f>
        <v>0.85199999999999998</v>
      </c>
      <c r="I150" s="123">
        <f>I151</f>
        <v>0</v>
      </c>
    </row>
    <row r="151" spans="1:9" x14ac:dyDescent="0.2">
      <c r="A151" s="82">
        <v>0</v>
      </c>
      <c r="B151" s="48" t="s">
        <v>39</v>
      </c>
      <c r="C151" s="95">
        <v>113</v>
      </c>
      <c r="D151" s="96" t="s">
        <v>27</v>
      </c>
      <c r="E151" s="97">
        <v>850</v>
      </c>
      <c r="F151" s="123">
        <v>4.5</v>
      </c>
      <c r="G151" s="123"/>
      <c r="H151" s="123">
        <v>0.85199999999999998</v>
      </c>
      <c r="I151" s="123"/>
    </row>
    <row r="152" spans="1:9" ht="35.25" customHeight="1" x14ac:dyDescent="0.2">
      <c r="A152" s="82">
        <v>0</v>
      </c>
      <c r="B152" s="48" t="s">
        <v>176</v>
      </c>
      <c r="C152" s="95">
        <v>113</v>
      </c>
      <c r="D152" s="96">
        <v>1800000000</v>
      </c>
      <c r="E152" s="97">
        <v>0</v>
      </c>
      <c r="F152" s="123">
        <f>F153+F155</f>
        <v>580.18799999999999</v>
      </c>
      <c r="G152" s="123">
        <v>0</v>
      </c>
      <c r="H152" s="123">
        <f>H153+H155</f>
        <v>378.07899999999995</v>
      </c>
      <c r="I152" s="123">
        <v>0</v>
      </c>
    </row>
    <row r="153" spans="1:9" ht="25.5" x14ac:dyDescent="0.2">
      <c r="A153" s="82">
        <v>0</v>
      </c>
      <c r="B153" s="48" t="s">
        <v>36</v>
      </c>
      <c r="C153" s="95">
        <v>113</v>
      </c>
      <c r="D153" s="96">
        <v>1800000000</v>
      </c>
      <c r="E153" s="97">
        <v>200</v>
      </c>
      <c r="F153" s="123">
        <f>F154</f>
        <v>466.48399999999998</v>
      </c>
      <c r="G153" s="123">
        <v>0</v>
      </c>
      <c r="H153" s="123">
        <f>H154</f>
        <v>283.48399999999998</v>
      </c>
      <c r="I153" s="123">
        <v>0</v>
      </c>
    </row>
    <row r="154" spans="1:9" ht="25.5" x14ac:dyDescent="0.2">
      <c r="A154" s="82">
        <v>0</v>
      </c>
      <c r="B154" s="48" t="s">
        <v>37</v>
      </c>
      <c r="C154" s="95">
        <v>113</v>
      </c>
      <c r="D154" s="96">
        <v>1800000000</v>
      </c>
      <c r="E154" s="97">
        <v>240</v>
      </c>
      <c r="F154" s="123">
        <v>466.48399999999998</v>
      </c>
      <c r="G154" s="123">
        <v>0</v>
      </c>
      <c r="H154" s="123">
        <v>283.48399999999998</v>
      </c>
      <c r="I154" s="123">
        <v>0</v>
      </c>
    </row>
    <row r="155" spans="1:9" x14ac:dyDescent="0.2">
      <c r="A155" s="82">
        <v>0</v>
      </c>
      <c r="B155" s="48" t="s">
        <v>38</v>
      </c>
      <c r="C155" s="95">
        <v>113</v>
      </c>
      <c r="D155" s="96">
        <v>1800000000</v>
      </c>
      <c r="E155" s="97">
        <v>800</v>
      </c>
      <c r="F155" s="123">
        <f>F156+F157</f>
        <v>113.70400000000001</v>
      </c>
      <c r="G155" s="123">
        <v>0</v>
      </c>
      <c r="H155" s="123">
        <f>H156+H157</f>
        <v>94.594999999999999</v>
      </c>
      <c r="I155" s="123">
        <v>0</v>
      </c>
    </row>
    <row r="156" spans="1:9" s="15" customFormat="1" x14ac:dyDescent="0.2">
      <c r="A156" s="82"/>
      <c r="B156" s="48" t="s">
        <v>108</v>
      </c>
      <c r="C156" s="95">
        <v>113</v>
      </c>
      <c r="D156" s="96">
        <v>1800000000</v>
      </c>
      <c r="E156" s="97">
        <v>830</v>
      </c>
      <c r="F156" s="123">
        <v>94.594999999999999</v>
      </c>
      <c r="G156" s="123"/>
      <c r="H156" s="123">
        <v>94.594999999999999</v>
      </c>
      <c r="I156" s="123"/>
    </row>
    <row r="157" spans="1:9" x14ac:dyDescent="0.2">
      <c r="A157" s="82">
        <v>0</v>
      </c>
      <c r="B157" s="48" t="s">
        <v>39</v>
      </c>
      <c r="C157" s="95">
        <v>113</v>
      </c>
      <c r="D157" s="96">
        <v>1800000000</v>
      </c>
      <c r="E157" s="97">
        <v>850</v>
      </c>
      <c r="F157" s="123">
        <v>19.109000000000002</v>
      </c>
      <c r="G157" s="123">
        <v>0</v>
      </c>
      <c r="H157" s="123"/>
      <c r="I157" s="123">
        <v>0</v>
      </c>
    </row>
    <row r="158" spans="1:9" ht="51" x14ac:dyDescent="0.2">
      <c r="A158" s="82"/>
      <c r="B158" s="48" t="s">
        <v>177</v>
      </c>
      <c r="C158" s="95">
        <v>113</v>
      </c>
      <c r="D158" s="96">
        <v>4200000000</v>
      </c>
      <c r="E158" s="97"/>
      <c r="F158" s="123">
        <f>F159</f>
        <v>116</v>
      </c>
      <c r="G158" s="123"/>
      <c r="H158" s="123">
        <f>H159</f>
        <v>10</v>
      </c>
      <c r="I158" s="123"/>
    </row>
    <row r="159" spans="1:9" x14ac:dyDescent="0.2">
      <c r="A159" s="82"/>
      <c r="B159" s="48" t="s">
        <v>71</v>
      </c>
      <c r="C159" s="95">
        <v>113</v>
      </c>
      <c r="D159" s="96">
        <v>4200000000</v>
      </c>
      <c r="E159" s="97">
        <v>300</v>
      </c>
      <c r="F159" s="123">
        <f>F160</f>
        <v>116</v>
      </c>
      <c r="G159" s="123"/>
      <c r="H159" s="123">
        <f>H160</f>
        <v>10</v>
      </c>
      <c r="I159" s="123"/>
    </row>
    <row r="160" spans="1:9" x14ac:dyDescent="0.2">
      <c r="A160" s="82"/>
      <c r="B160" s="98" t="s">
        <v>120</v>
      </c>
      <c r="C160" s="95">
        <v>113</v>
      </c>
      <c r="D160" s="96">
        <v>4200000000</v>
      </c>
      <c r="E160" s="97">
        <v>360</v>
      </c>
      <c r="F160" s="123">
        <v>116</v>
      </c>
      <c r="G160" s="123"/>
      <c r="H160" s="123">
        <v>10</v>
      </c>
      <c r="I160" s="123"/>
    </row>
    <row r="161" spans="1:9" ht="38.25" x14ac:dyDescent="0.2">
      <c r="A161" s="82"/>
      <c r="B161" s="48" t="s">
        <v>174</v>
      </c>
      <c r="C161" s="95">
        <v>113</v>
      </c>
      <c r="D161" s="96">
        <v>4800000000</v>
      </c>
      <c r="E161" s="97"/>
      <c r="F161" s="123">
        <f>F162</f>
        <v>329.02800000000002</v>
      </c>
      <c r="G161" s="123">
        <v>0</v>
      </c>
      <c r="H161" s="123">
        <f>H162</f>
        <v>54.838000000000001</v>
      </c>
      <c r="I161" s="123">
        <v>0</v>
      </c>
    </row>
    <row r="162" spans="1:9" ht="25.5" x14ac:dyDescent="0.2">
      <c r="A162" s="82"/>
      <c r="B162" s="48" t="s">
        <v>36</v>
      </c>
      <c r="C162" s="95">
        <v>113</v>
      </c>
      <c r="D162" s="96">
        <v>4800000000</v>
      </c>
      <c r="E162" s="97">
        <v>200</v>
      </c>
      <c r="F162" s="123">
        <f>F163</f>
        <v>329.02800000000002</v>
      </c>
      <c r="G162" s="123">
        <v>0</v>
      </c>
      <c r="H162" s="123">
        <f>H163</f>
        <v>54.838000000000001</v>
      </c>
      <c r="I162" s="123">
        <v>0</v>
      </c>
    </row>
    <row r="163" spans="1:9" ht="25.5" x14ac:dyDescent="0.2">
      <c r="A163" s="82"/>
      <c r="B163" s="48" t="s">
        <v>37</v>
      </c>
      <c r="C163" s="95">
        <v>113</v>
      </c>
      <c r="D163" s="96">
        <v>4800000000</v>
      </c>
      <c r="E163" s="97">
        <v>240</v>
      </c>
      <c r="F163" s="123">
        <v>329.02800000000002</v>
      </c>
      <c r="G163" s="123"/>
      <c r="H163" s="123">
        <v>54.838000000000001</v>
      </c>
      <c r="I163" s="123"/>
    </row>
    <row r="164" spans="1:9" x14ac:dyDescent="0.2">
      <c r="A164" s="82">
        <v>0</v>
      </c>
      <c r="B164" s="92" t="s">
        <v>86</v>
      </c>
      <c r="C164" s="93">
        <v>405</v>
      </c>
      <c r="D164" s="94">
        <v>0</v>
      </c>
      <c r="E164" s="129">
        <v>0</v>
      </c>
      <c r="F164" s="36">
        <f>F165+F172</f>
        <v>12764.271999999999</v>
      </c>
      <c r="G164" s="36">
        <f>G165+G172</f>
        <v>8580.5360000000001</v>
      </c>
      <c r="H164" s="36">
        <f>H165+H172</f>
        <v>2336.779</v>
      </c>
      <c r="I164" s="36">
        <f>I165+I172</f>
        <v>1159.76</v>
      </c>
    </row>
    <row r="165" spans="1:9" ht="38.25" x14ac:dyDescent="0.2">
      <c r="A165" s="82">
        <v>0</v>
      </c>
      <c r="B165" s="48" t="s">
        <v>163</v>
      </c>
      <c r="C165" s="95">
        <v>405</v>
      </c>
      <c r="D165" s="96" t="s">
        <v>28</v>
      </c>
      <c r="E165" s="97">
        <v>0</v>
      </c>
      <c r="F165" s="123">
        <f>F166+F168+F170</f>
        <v>12559.583999999999</v>
      </c>
      <c r="G165" s="123">
        <f>G166+G168+G170</f>
        <v>8580.5360000000001</v>
      </c>
      <c r="H165" s="123">
        <f>H166+H168+H170</f>
        <v>2132.0909999999999</v>
      </c>
      <c r="I165" s="123">
        <f>I166+I168+I170</f>
        <v>1159.76</v>
      </c>
    </row>
    <row r="166" spans="1:9" ht="40.5" customHeight="1" x14ac:dyDescent="0.2">
      <c r="A166" s="82">
        <v>0</v>
      </c>
      <c r="B166" s="48" t="s">
        <v>34</v>
      </c>
      <c r="C166" s="95">
        <v>405</v>
      </c>
      <c r="D166" s="96" t="s">
        <v>28</v>
      </c>
      <c r="E166" s="97">
        <v>100</v>
      </c>
      <c r="F166" s="123">
        <f>F167</f>
        <v>6894.9409999999998</v>
      </c>
      <c r="G166" s="123">
        <f>G167</f>
        <v>3152.616</v>
      </c>
      <c r="H166" s="123">
        <f>H167</f>
        <v>1567.8489999999999</v>
      </c>
      <c r="I166" s="123">
        <f>I167</f>
        <v>625.851</v>
      </c>
    </row>
    <row r="167" spans="1:9" x14ac:dyDescent="0.2">
      <c r="A167" s="82">
        <v>0</v>
      </c>
      <c r="B167" s="48" t="s">
        <v>35</v>
      </c>
      <c r="C167" s="95">
        <v>405</v>
      </c>
      <c r="D167" s="96" t="s">
        <v>28</v>
      </c>
      <c r="E167" s="97">
        <v>120</v>
      </c>
      <c r="F167" s="123">
        <v>6894.9409999999998</v>
      </c>
      <c r="G167" s="123">
        <v>3152.616</v>
      </c>
      <c r="H167" s="123">
        <v>1567.8489999999999</v>
      </c>
      <c r="I167" s="123">
        <v>625.851</v>
      </c>
    </row>
    <row r="168" spans="1:9" ht="25.5" x14ac:dyDescent="0.2">
      <c r="A168" s="82">
        <v>0</v>
      </c>
      <c r="B168" s="48" t="s">
        <v>36</v>
      </c>
      <c r="C168" s="95">
        <v>405</v>
      </c>
      <c r="D168" s="96" t="s">
        <v>28</v>
      </c>
      <c r="E168" s="97">
        <v>200</v>
      </c>
      <c r="F168" s="123">
        <f>F169</f>
        <v>739.09799999999996</v>
      </c>
      <c r="G168" s="123">
        <f>G169</f>
        <v>502.375</v>
      </c>
      <c r="H168" s="123">
        <f>H169</f>
        <v>81.742999999999995</v>
      </c>
      <c r="I168" s="123">
        <f>I169</f>
        <v>51.41</v>
      </c>
    </row>
    <row r="169" spans="1:9" ht="25.5" x14ac:dyDescent="0.2">
      <c r="A169" s="82">
        <v>0</v>
      </c>
      <c r="B169" s="48" t="s">
        <v>37</v>
      </c>
      <c r="C169" s="95">
        <v>405</v>
      </c>
      <c r="D169" s="96" t="s">
        <v>28</v>
      </c>
      <c r="E169" s="97">
        <v>240</v>
      </c>
      <c r="F169" s="123">
        <v>739.09799999999996</v>
      </c>
      <c r="G169" s="123">
        <v>502.375</v>
      </c>
      <c r="H169" s="123">
        <v>81.742999999999995</v>
      </c>
      <c r="I169" s="123">
        <v>51.41</v>
      </c>
    </row>
    <row r="170" spans="1:9" x14ac:dyDescent="0.2">
      <c r="A170" s="82"/>
      <c r="B170" s="48" t="s">
        <v>38</v>
      </c>
      <c r="C170" s="95">
        <v>405</v>
      </c>
      <c r="D170" s="96" t="s">
        <v>28</v>
      </c>
      <c r="E170" s="97">
        <v>800</v>
      </c>
      <c r="F170" s="123">
        <f>F171</f>
        <v>4925.5450000000001</v>
      </c>
      <c r="G170" s="123">
        <f>G171</f>
        <v>4925.5450000000001</v>
      </c>
      <c r="H170" s="123">
        <f>H171</f>
        <v>482.49900000000002</v>
      </c>
      <c r="I170" s="123">
        <f>I171</f>
        <v>482.49900000000002</v>
      </c>
    </row>
    <row r="171" spans="1:9" ht="38.25" x14ac:dyDescent="0.2">
      <c r="A171" s="82"/>
      <c r="B171" s="48" t="s">
        <v>87</v>
      </c>
      <c r="C171" s="95">
        <v>405</v>
      </c>
      <c r="D171" s="96" t="s">
        <v>28</v>
      </c>
      <c r="E171" s="97">
        <v>810</v>
      </c>
      <c r="F171" s="123">
        <v>4925.5450000000001</v>
      </c>
      <c r="G171" s="123">
        <v>4925.5450000000001</v>
      </c>
      <c r="H171" s="123">
        <v>482.49900000000002</v>
      </c>
      <c r="I171" s="123">
        <v>482.49900000000002</v>
      </c>
    </row>
    <row r="172" spans="1:9" ht="25.5" customHeight="1" x14ac:dyDescent="0.2">
      <c r="A172" s="82"/>
      <c r="B172" s="48" t="s">
        <v>182</v>
      </c>
      <c r="C172" s="95">
        <v>405</v>
      </c>
      <c r="D172" s="96">
        <v>4400000000</v>
      </c>
      <c r="E172" s="97"/>
      <c r="F172" s="123">
        <f>F173</f>
        <v>204.68799999999999</v>
      </c>
      <c r="G172" s="123">
        <f t="shared" ref="G172:I172" si="18">G173</f>
        <v>0</v>
      </c>
      <c r="H172" s="123">
        <f t="shared" si="18"/>
        <v>204.68799999999999</v>
      </c>
      <c r="I172" s="123">
        <f t="shared" si="18"/>
        <v>0</v>
      </c>
    </row>
    <row r="173" spans="1:9" ht="25.5" x14ac:dyDescent="0.2">
      <c r="A173" s="82"/>
      <c r="B173" s="48" t="s">
        <v>109</v>
      </c>
      <c r="C173" s="95">
        <v>405</v>
      </c>
      <c r="D173" s="96">
        <v>4400000000</v>
      </c>
      <c r="E173" s="97">
        <v>400</v>
      </c>
      <c r="F173" s="123">
        <f>F174</f>
        <v>204.68799999999999</v>
      </c>
      <c r="G173" s="123">
        <f t="shared" ref="G173:I173" si="19">G174</f>
        <v>0</v>
      </c>
      <c r="H173" s="123">
        <f t="shared" si="19"/>
        <v>204.68799999999999</v>
      </c>
      <c r="I173" s="123">
        <f t="shared" si="19"/>
        <v>0</v>
      </c>
    </row>
    <row r="174" spans="1:9" x14ac:dyDescent="0.2">
      <c r="A174" s="82"/>
      <c r="B174" s="48" t="s">
        <v>110</v>
      </c>
      <c r="C174" s="95">
        <v>405</v>
      </c>
      <c r="D174" s="96">
        <v>4400000000</v>
      </c>
      <c r="E174" s="97">
        <v>410</v>
      </c>
      <c r="F174" s="123">
        <v>204.68799999999999</v>
      </c>
      <c r="G174" s="123"/>
      <c r="H174" s="123">
        <v>204.68799999999999</v>
      </c>
      <c r="I174" s="123"/>
    </row>
    <row r="175" spans="1:9" x14ac:dyDescent="0.2">
      <c r="A175" s="82">
        <v>0</v>
      </c>
      <c r="B175" s="92" t="s">
        <v>88</v>
      </c>
      <c r="C175" s="93">
        <v>408</v>
      </c>
      <c r="D175" s="94">
        <v>0</v>
      </c>
      <c r="E175" s="129">
        <v>0</v>
      </c>
      <c r="F175" s="36">
        <f>F176</f>
        <v>4280.1779999999999</v>
      </c>
      <c r="G175" s="36">
        <v>0</v>
      </c>
      <c r="H175" s="36">
        <f>H176</f>
        <v>1435.53</v>
      </c>
      <c r="I175" s="36">
        <v>0</v>
      </c>
    </row>
    <row r="176" spans="1:9" ht="38.25" x14ac:dyDescent="0.2">
      <c r="A176" s="82">
        <v>0</v>
      </c>
      <c r="B176" s="48" t="s">
        <v>164</v>
      </c>
      <c r="C176" s="95">
        <v>408</v>
      </c>
      <c r="D176" s="96" t="s">
        <v>29</v>
      </c>
      <c r="E176" s="97">
        <v>0</v>
      </c>
      <c r="F176" s="123">
        <f>F177</f>
        <v>4280.1779999999999</v>
      </c>
      <c r="G176" s="123">
        <v>0</v>
      </c>
      <c r="H176" s="123">
        <f>H177</f>
        <v>1435.53</v>
      </c>
      <c r="I176" s="123">
        <v>0</v>
      </c>
    </row>
    <row r="177" spans="1:9" x14ac:dyDescent="0.2">
      <c r="A177" s="82">
        <v>0</v>
      </c>
      <c r="B177" s="48" t="s">
        <v>38</v>
      </c>
      <c r="C177" s="95">
        <v>408</v>
      </c>
      <c r="D177" s="96" t="s">
        <v>29</v>
      </c>
      <c r="E177" s="97">
        <v>800</v>
      </c>
      <c r="F177" s="123">
        <f>F178</f>
        <v>4280.1779999999999</v>
      </c>
      <c r="G177" s="123">
        <v>0</v>
      </c>
      <c r="H177" s="123">
        <f>H178</f>
        <v>1435.53</v>
      </c>
      <c r="I177" s="123">
        <v>0</v>
      </c>
    </row>
    <row r="178" spans="1:9" ht="38.25" x14ac:dyDescent="0.2">
      <c r="A178" s="82">
        <v>0</v>
      </c>
      <c r="B178" s="48" t="s">
        <v>87</v>
      </c>
      <c r="C178" s="95">
        <v>408</v>
      </c>
      <c r="D178" s="96" t="s">
        <v>29</v>
      </c>
      <c r="E178" s="97">
        <v>810</v>
      </c>
      <c r="F178" s="123">
        <v>4280.1779999999999</v>
      </c>
      <c r="G178" s="123">
        <v>0</v>
      </c>
      <c r="H178" s="123">
        <v>1435.53</v>
      </c>
      <c r="I178" s="123">
        <v>0</v>
      </c>
    </row>
    <row r="179" spans="1:9" x14ac:dyDescent="0.2">
      <c r="A179" s="82"/>
      <c r="B179" s="92" t="s">
        <v>60</v>
      </c>
      <c r="C179" s="93">
        <v>412</v>
      </c>
      <c r="D179" s="94">
        <v>0</v>
      </c>
      <c r="E179" s="129">
        <v>0</v>
      </c>
      <c r="F179" s="36">
        <f>F180</f>
        <v>45</v>
      </c>
      <c r="G179" s="36">
        <f t="shared" ref="G179:I179" si="20">G180</f>
        <v>0</v>
      </c>
      <c r="H179" s="36">
        <f t="shared" si="20"/>
        <v>0</v>
      </c>
      <c r="I179" s="36">
        <f t="shared" si="20"/>
        <v>0</v>
      </c>
    </row>
    <row r="180" spans="1:9" ht="38.25" x14ac:dyDescent="0.2">
      <c r="A180" s="82"/>
      <c r="B180" s="48" t="s">
        <v>172</v>
      </c>
      <c r="C180" s="95">
        <v>412</v>
      </c>
      <c r="D180" s="96">
        <v>1700000000</v>
      </c>
      <c r="E180" s="97"/>
      <c r="F180" s="123">
        <f>F181</f>
        <v>45</v>
      </c>
      <c r="G180" s="123"/>
      <c r="H180" s="123">
        <f>H181</f>
        <v>0</v>
      </c>
      <c r="I180" s="123"/>
    </row>
    <row r="181" spans="1:9" x14ac:dyDescent="0.2">
      <c r="A181" s="82"/>
      <c r="B181" s="48" t="s">
        <v>38</v>
      </c>
      <c r="C181" s="95">
        <v>412</v>
      </c>
      <c r="D181" s="96">
        <v>1700000000</v>
      </c>
      <c r="E181" s="97">
        <v>800</v>
      </c>
      <c r="F181" s="123">
        <f>F182</f>
        <v>45</v>
      </c>
      <c r="G181" s="123"/>
      <c r="H181" s="123">
        <f>H182</f>
        <v>0</v>
      </c>
      <c r="I181" s="123"/>
    </row>
    <row r="182" spans="1:9" ht="38.25" x14ac:dyDescent="0.2">
      <c r="A182" s="82"/>
      <c r="B182" s="48" t="s">
        <v>87</v>
      </c>
      <c r="C182" s="95">
        <v>412</v>
      </c>
      <c r="D182" s="96">
        <v>1700000000</v>
      </c>
      <c r="E182" s="97">
        <v>810</v>
      </c>
      <c r="F182" s="123">
        <v>45</v>
      </c>
      <c r="G182" s="123"/>
      <c r="H182" s="123"/>
      <c r="I182" s="123"/>
    </row>
    <row r="183" spans="1:9" x14ac:dyDescent="0.2">
      <c r="A183" s="82">
        <v>0</v>
      </c>
      <c r="B183" s="92" t="s">
        <v>89</v>
      </c>
      <c r="C183" s="93">
        <v>701</v>
      </c>
      <c r="D183" s="94">
        <v>0</v>
      </c>
      <c r="E183" s="129">
        <v>0</v>
      </c>
      <c r="F183" s="36">
        <f>F184+F187</f>
        <v>12602.81</v>
      </c>
      <c r="G183" s="36">
        <f t="shared" ref="G183:I183" si="21">G184+G187</f>
        <v>0</v>
      </c>
      <c r="H183" s="36">
        <f t="shared" si="21"/>
        <v>2387.241</v>
      </c>
      <c r="I183" s="36">
        <f t="shared" si="21"/>
        <v>0</v>
      </c>
    </row>
    <row r="184" spans="1:9" ht="39" customHeight="1" x14ac:dyDescent="0.2">
      <c r="A184" s="82">
        <v>0</v>
      </c>
      <c r="B184" s="48" t="s">
        <v>165</v>
      </c>
      <c r="C184" s="95">
        <v>701</v>
      </c>
      <c r="D184" s="96" t="s">
        <v>30</v>
      </c>
      <c r="E184" s="97">
        <v>0</v>
      </c>
      <c r="F184" s="123">
        <f>F185</f>
        <v>12511.936</v>
      </c>
      <c r="G184" s="123">
        <f>G185</f>
        <v>0</v>
      </c>
      <c r="H184" s="123">
        <f>H185</f>
        <v>2379.886</v>
      </c>
      <c r="I184" s="123">
        <f>I185</f>
        <v>0</v>
      </c>
    </row>
    <row r="185" spans="1:9" ht="25.5" x14ac:dyDescent="0.2">
      <c r="A185" s="82">
        <v>0</v>
      </c>
      <c r="B185" s="48" t="s">
        <v>56</v>
      </c>
      <c r="C185" s="95">
        <v>701</v>
      </c>
      <c r="D185" s="96" t="s">
        <v>30</v>
      </c>
      <c r="E185" s="97">
        <v>600</v>
      </c>
      <c r="F185" s="123">
        <f>F186</f>
        <v>12511.936</v>
      </c>
      <c r="G185" s="123">
        <v>0</v>
      </c>
      <c r="H185" s="123">
        <f>H186</f>
        <v>2379.886</v>
      </c>
      <c r="I185" s="123">
        <v>0</v>
      </c>
    </row>
    <row r="186" spans="1:9" x14ac:dyDescent="0.2">
      <c r="A186" s="82">
        <v>0</v>
      </c>
      <c r="B186" s="48" t="s">
        <v>57</v>
      </c>
      <c r="C186" s="95">
        <v>701</v>
      </c>
      <c r="D186" s="96" t="s">
        <v>30</v>
      </c>
      <c r="E186" s="97">
        <v>620</v>
      </c>
      <c r="F186" s="123">
        <v>12511.936</v>
      </c>
      <c r="G186" s="123">
        <v>0</v>
      </c>
      <c r="H186" s="123">
        <v>2379.886</v>
      </c>
      <c r="I186" s="123">
        <v>0</v>
      </c>
    </row>
    <row r="187" spans="1:9" ht="27.75" customHeight="1" x14ac:dyDescent="0.2">
      <c r="A187" s="82"/>
      <c r="B187" s="48" t="s">
        <v>178</v>
      </c>
      <c r="C187" s="95">
        <v>701</v>
      </c>
      <c r="D187" s="96">
        <v>4100000000</v>
      </c>
      <c r="E187" s="97"/>
      <c r="F187" s="123">
        <f>F188</f>
        <v>90.873999999999995</v>
      </c>
      <c r="G187" s="123"/>
      <c r="H187" s="123">
        <f>H188</f>
        <v>7.3550000000000004</v>
      </c>
      <c r="I187" s="123"/>
    </row>
    <row r="188" spans="1:9" ht="25.5" x14ac:dyDescent="0.2">
      <c r="A188" s="82"/>
      <c r="B188" s="48" t="s">
        <v>56</v>
      </c>
      <c r="C188" s="95">
        <v>701</v>
      </c>
      <c r="D188" s="96">
        <v>4100000000</v>
      </c>
      <c r="E188" s="97">
        <v>600</v>
      </c>
      <c r="F188" s="123">
        <f>F189</f>
        <v>90.873999999999995</v>
      </c>
      <c r="G188" s="123"/>
      <c r="H188" s="123">
        <f>H189</f>
        <v>7.3550000000000004</v>
      </c>
      <c r="I188" s="123"/>
    </row>
    <row r="189" spans="1:9" x14ac:dyDescent="0.2">
      <c r="A189" s="82"/>
      <c r="B189" s="48" t="s">
        <v>57</v>
      </c>
      <c r="C189" s="95">
        <v>701</v>
      </c>
      <c r="D189" s="96">
        <v>4100000000</v>
      </c>
      <c r="E189" s="97">
        <v>620</v>
      </c>
      <c r="F189" s="123">
        <v>90.873999999999995</v>
      </c>
      <c r="G189" s="123"/>
      <c r="H189" s="123">
        <v>7.3550000000000004</v>
      </c>
      <c r="I189" s="123"/>
    </row>
    <row r="190" spans="1:9" x14ac:dyDescent="0.2">
      <c r="A190" s="82">
        <v>0</v>
      </c>
      <c r="B190" s="92" t="s">
        <v>42</v>
      </c>
      <c r="C190" s="93">
        <v>702</v>
      </c>
      <c r="D190" s="94">
        <v>0</v>
      </c>
      <c r="E190" s="129">
        <v>0</v>
      </c>
      <c r="F190" s="36">
        <f>F191+F194</f>
        <v>35637.803</v>
      </c>
      <c r="G190" s="36">
        <f>G191+G194</f>
        <v>0</v>
      </c>
      <c r="H190" s="36">
        <f>H191+H194</f>
        <v>10794.216</v>
      </c>
      <c r="I190" s="36">
        <f>I191+I194</f>
        <v>0</v>
      </c>
    </row>
    <row r="191" spans="1:9" ht="39" customHeight="1" x14ac:dyDescent="0.2">
      <c r="A191" s="82">
        <v>0</v>
      </c>
      <c r="B191" s="48" t="s">
        <v>165</v>
      </c>
      <c r="C191" s="95">
        <v>702</v>
      </c>
      <c r="D191" s="96" t="s">
        <v>30</v>
      </c>
      <c r="E191" s="97">
        <v>0</v>
      </c>
      <c r="F191" s="123">
        <f t="shared" ref="F191:I192" si="22">F192</f>
        <v>35456.055</v>
      </c>
      <c r="G191" s="123">
        <f t="shared" si="22"/>
        <v>0</v>
      </c>
      <c r="H191" s="123">
        <f t="shared" si="22"/>
        <v>10774.998</v>
      </c>
      <c r="I191" s="123">
        <f t="shared" si="22"/>
        <v>0</v>
      </c>
    </row>
    <row r="192" spans="1:9" ht="25.5" x14ac:dyDescent="0.2">
      <c r="A192" s="82">
        <v>0</v>
      </c>
      <c r="B192" s="48" t="s">
        <v>56</v>
      </c>
      <c r="C192" s="95">
        <v>702</v>
      </c>
      <c r="D192" s="96" t="s">
        <v>30</v>
      </c>
      <c r="E192" s="97">
        <v>600</v>
      </c>
      <c r="F192" s="123">
        <f t="shared" si="22"/>
        <v>35456.055</v>
      </c>
      <c r="G192" s="123">
        <f t="shared" si="22"/>
        <v>0</v>
      </c>
      <c r="H192" s="123">
        <f t="shared" si="22"/>
        <v>10774.998</v>
      </c>
      <c r="I192" s="123">
        <f t="shared" si="22"/>
        <v>0</v>
      </c>
    </row>
    <row r="193" spans="1:9" s="15" customFormat="1" x14ac:dyDescent="0.2">
      <c r="A193" s="82">
        <v>0</v>
      </c>
      <c r="B193" s="48" t="s">
        <v>57</v>
      </c>
      <c r="C193" s="95">
        <v>702</v>
      </c>
      <c r="D193" s="96" t="s">
        <v>30</v>
      </c>
      <c r="E193" s="97">
        <v>620</v>
      </c>
      <c r="F193" s="123">
        <v>35456.055</v>
      </c>
      <c r="G193" s="123"/>
      <c r="H193" s="123">
        <v>10774.998</v>
      </c>
      <c r="I193" s="123"/>
    </row>
    <row r="194" spans="1:9" ht="27.75" customHeight="1" x14ac:dyDescent="0.2">
      <c r="A194" s="82"/>
      <c r="B194" s="48" t="s">
        <v>179</v>
      </c>
      <c r="C194" s="95">
        <v>702</v>
      </c>
      <c r="D194" s="96">
        <v>4100000000</v>
      </c>
      <c r="E194" s="97"/>
      <c r="F194" s="123">
        <f>F195</f>
        <v>181.74799999999999</v>
      </c>
      <c r="G194" s="123"/>
      <c r="H194" s="123">
        <f>H195</f>
        <v>19.218</v>
      </c>
      <c r="I194" s="123"/>
    </row>
    <row r="195" spans="1:9" ht="25.5" x14ac:dyDescent="0.2">
      <c r="A195" s="82"/>
      <c r="B195" s="48" t="s">
        <v>56</v>
      </c>
      <c r="C195" s="95">
        <v>702</v>
      </c>
      <c r="D195" s="96">
        <v>4100000000</v>
      </c>
      <c r="E195" s="97">
        <v>600</v>
      </c>
      <c r="F195" s="123">
        <f>F196</f>
        <v>181.74799999999999</v>
      </c>
      <c r="G195" s="123"/>
      <c r="H195" s="123">
        <f>H196</f>
        <v>19.218</v>
      </c>
      <c r="I195" s="123"/>
    </row>
    <row r="196" spans="1:9" x14ac:dyDescent="0.2">
      <c r="A196" s="82"/>
      <c r="B196" s="48" t="s">
        <v>57</v>
      </c>
      <c r="C196" s="95">
        <v>702</v>
      </c>
      <c r="D196" s="96">
        <v>4100000000</v>
      </c>
      <c r="E196" s="97">
        <v>620</v>
      </c>
      <c r="F196" s="123">
        <v>181.74799999999999</v>
      </c>
      <c r="G196" s="123"/>
      <c r="H196" s="123">
        <v>19.218</v>
      </c>
      <c r="I196" s="123"/>
    </row>
    <row r="197" spans="1:9" x14ac:dyDescent="0.2">
      <c r="A197" s="128"/>
      <c r="B197" s="92" t="s">
        <v>102</v>
      </c>
      <c r="C197" s="93">
        <v>707</v>
      </c>
      <c r="D197" s="94"/>
      <c r="E197" s="129"/>
      <c r="F197" s="36">
        <f t="shared" ref="F197:I199" si="23">F198</f>
        <v>1702.643</v>
      </c>
      <c r="G197" s="36">
        <f t="shared" si="23"/>
        <v>1702.643</v>
      </c>
      <c r="H197" s="36">
        <f t="shared" si="23"/>
        <v>0</v>
      </c>
      <c r="I197" s="36">
        <f t="shared" si="23"/>
        <v>0</v>
      </c>
    </row>
    <row r="198" spans="1:9" ht="38.25" customHeight="1" x14ac:dyDescent="0.2">
      <c r="A198" s="82"/>
      <c r="B198" s="48" t="s">
        <v>165</v>
      </c>
      <c r="C198" s="95">
        <v>707</v>
      </c>
      <c r="D198" s="96">
        <v>600000000</v>
      </c>
      <c r="E198" s="97"/>
      <c r="F198" s="123">
        <f>F199</f>
        <v>1702.643</v>
      </c>
      <c r="G198" s="123">
        <f>G199</f>
        <v>1702.643</v>
      </c>
      <c r="H198" s="123">
        <f>H199</f>
        <v>0</v>
      </c>
      <c r="I198" s="123">
        <f>I199</f>
        <v>0</v>
      </c>
    </row>
    <row r="199" spans="1:9" ht="25.5" x14ac:dyDescent="0.2">
      <c r="A199" s="82"/>
      <c r="B199" s="48" t="s">
        <v>56</v>
      </c>
      <c r="C199" s="95">
        <v>707</v>
      </c>
      <c r="D199" s="96">
        <v>600000000</v>
      </c>
      <c r="E199" s="97">
        <v>600</v>
      </c>
      <c r="F199" s="123">
        <f t="shared" si="23"/>
        <v>1702.643</v>
      </c>
      <c r="G199" s="123">
        <f t="shared" si="23"/>
        <v>1702.643</v>
      </c>
      <c r="H199" s="123">
        <f t="shared" si="23"/>
        <v>0</v>
      </c>
      <c r="I199" s="123">
        <f t="shared" si="23"/>
        <v>0</v>
      </c>
    </row>
    <row r="200" spans="1:9" x14ac:dyDescent="0.2">
      <c r="A200" s="82"/>
      <c r="B200" s="48" t="s">
        <v>57</v>
      </c>
      <c r="C200" s="95">
        <v>707</v>
      </c>
      <c r="D200" s="96">
        <v>600000000</v>
      </c>
      <c r="E200" s="97">
        <v>620</v>
      </c>
      <c r="F200" s="123">
        <v>1702.643</v>
      </c>
      <c r="G200" s="123">
        <v>1702.643</v>
      </c>
      <c r="H200" s="123"/>
      <c r="I200" s="123"/>
    </row>
    <row r="201" spans="1:9" x14ac:dyDescent="0.2">
      <c r="A201" s="128"/>
      <c r="B201" s="92" t="s">
        <v>151</v>
      </c>
      <c r="C201" s="93">
        <v>709</v>
      </c>
      <c r="D201" s="94"/>
      <c r="E201" s="129"/>
      <c r="F201" s="36">
        <f>F202</f>
        <v>9022.9330000000009</v>
      </c>
      <c r="G201" s="36">
        <f>G202</f>
        <v>7407</v>
      </c>
      <c r="H201" s="36">
        <f>H202</f>
        <v>30.692</v>
      </c>
      <c r="I201" s="36">
        <f>I202</f>
        <v>0</v>
      </c>
    </row>
    <row r="202" spans="1:9" ht="39" customHeight="1" x14ac:dyDescent="0.2">
      <c r="A202" s="82"/>
      <c r="B202" s="48" t="s">
        <v>165</v>
      </c>
      <c r="C202" s="95">
        <v>709</v>
      </c>
      <c r="D202" s="96" t="s">
        <v>30</v>
      </c>
      <c r="E202" s="97"/>
      <c r="F202" s="123">
        <f t="shared" ref="F202:I203" si="24">F203</f>
        <v>9022.9330000000009</v>
      </c>
      <c r="G202" s="123">
        <f t="shared" si="24"/>
        <v>7407</v>
      </c>
      <c r="H202" s="123">
        <f t="shared" si="24"/>
        <v>30.692</v>
      </c>
      <c r="I202" s="123">
        <f t="shared" si="24"/>
        <v>0</v>
      </c>
    </row>
    <row r="203" spans="1:9" ht="25.5" x14ac:dyDescent="0.2">
      <c r="A203" s="82"/>
      <c r="B203" s="48" t="s">
        <v>56</v>
      </c>
      <c r="C203" s="95">
        <v>709</v>
      </c>
      <c r="D203" s="96" t="s">
        <v>30</v>
      </c>
      <c r="E203" s="97">
        <v>600</v>
      </c>
      <c r="F203" s="123">
        <f t="shared" si="24"/>
        <v>9022.9330000000009</v>
      </c>
      <c r="G203" s="123">
        <f t="shared" si="24"/>
        <v>7407</v>
      </c>
      <c r="H203" s="123">
        <f t="shared" si="24"/>
        <v>30.692</v>
      </c>
      <c r="I203" s="123">
        <f t="shared" si="24"/>
        <v>0</v>
      </c>
    </row>
    <row r="204" spans="1:9" x14ac:dyDescent="0.2">
      <c r="A204" s="82">
        <v>0</v>
      </c>
      <c r="B204" s="48" t="s">
        <v>57</v>
      </c>
      <c r="C204" s="95">
        <v>709</v>
      </c>
      <c r="D204" s="96" t="s">
        <v>30</v>
      </c>
      <c r="E204" s="97">
        <v>620</v>
      </c>
      <c r="F204" s="123">
        <v>9022.9330000000009</v>
      </c>
      <c r="G204" s="123">
        <v>7407</v>
      </c>
      <c r="H204" s="123">
        <v>30.692</v>
      </c>
      <c r="I204" s="123"/>
    </row>
    <row r="205" spans="1:9" x14ac:dyDescent="0.2">
      <c r="A205" s="82">
        <v>0</v>
      </c>
      <c r="B205" s="92" t="s">
        <v>91</v>
      </c>
      <c r="C205" s="93">
        <v>1001</v>
      </c>
      <c r="D205" s="94"/>
      <c r="E205" s="129">
        <v>0</v>
      </c>
      <c r="F205" s="36">
        <f>F206</f>
        <v>1759.885</v>
      </c>
      <c r="G205" s="36">
        <v>0</v>
      </c>
      <c r="H205" s="36">
        <f>H206</f>
        <v>484.27499999999998</v>
      </c>
      <c r="I205" s="36">
        <v>0</v>
      </c>
    </row>
    <row r="206" spans="1:9" ht="41.25" customHeight="1" x14ac:dyDescent="0.2">
      <c r="A206" s="82">
        <v>0</v>
      </c>
      <c r="B206" s="48" t="s">
        <v>176</v>
      </c>
      <c r="C206" s="95">
        <v>1001</v>
      </c>
      <c r="D206" s="96">
        <v>1800000000</v>
      </c>
      <c r="E206" s="97">
        <v>0</v>
      </c>
      <c r="F206" s="123">
        <f>F207</f>
        <v>1759.885</v>
      </c>
      <c r="G206" s="123">
        <v>0</v>
      </c>
      <c r="H206" s="123">
        <f>H207</f>
        <v>484.27499999999998</v>
      </c>
      <c r="I206" s="123">
        <v>0</v>
      </c>
    </row>
    <row r="207" spans="1:9" x14ac:dyDescent="0.2">
      <c r="A207" s="82">
        <v>0</v>
      </c>
      <c r="B207" s="48" t="s">
        <v>71</v>
      </c>
      <c r="C207" s="95">
        <v>1001</v>
      </c>
      <c r="D207" s="96">
        <v>1800000000</v>
      </c>
      <c r="E207" s="97">
        <v>300</v>
      </c>
      <c r="F207" s="123">
        <f>F208</f>
        <v>1759.885</v>
      </c>
      <c r="G207" s="123">
        <v>0</v>
      </c>
      <c r="H207" s="123">
        <f>H208</f>
        <v>484.27499999999998</v>
      </c>
      <c r="I207" s="123">
        <v>0</v>
      </c>
    </row>
    <row r="208" spans="1:9" x14ac:dyDescent="0.2">
      <c r="A208" s="82">
        <v>0</v>
      </c>
      <c r="B208" s="48" t="s">
        <v>92</v>
      </c>
      <c r="C208" s="95">
        <v>1001</v>
      </c>
      <c r="D208" s="96">
        <v>1800000000</v>
      </c>
      <c r="E208" s="97">
        <v>310</v>
      </c>
      <c r="F208" s="123">
        <v>1759.885</v>
      </c>
      <c r="G208" s="123">
        <v>0</v>
      </c>
      <c r="H208" s="123">
        <v>484.27499999999998</v>
      </c>
      <c r="I208" s="123">
        <v>0</v>
      </c>
    </row>
    <row r="209" spans="1:9" x14ac:dyDescent="0.2">
      <c r="A209" s="82">
        <v>0</v>
      </c>
      <c r="B209" s="92" t="s">
        <v>74</v>
      </c>
      <c r="C209" s="93">
        <v>1004</v>
      </c>
      <c r="D209" s="94">
        <v>0</v>
      </c>
      <c r="E209" s="129">
        <v>0</v>
      </c>
      <c r="F209" s="36">
        <f t="shared" ref="F209:I211" si="25">F210</f>
        <v>7741.46</v>
      </c>
      <c r="G209" s="36">
        <f t="shared" si="25"/>
        <v>7741.46</v>
      </c>
      <c r="H209" s="36">
        <f t="shared" si="25"/>
        <v>1777.3340000000001</v>
      </c>
      <c r="I209" s="36">
        <f t="shared" si="25"/>
        <v>1777.3340000000001</v>
      </c>
    </row>
    <row r="210" spans="1:9" ht="25.5" x14ac:dyDescent="0.2">
      <c r="A210" s="82">
        <v>0</v>
      </c>
      <c r="B210" s="48" t="s">
        <v>162</v>
      </c>
      <c r="C210" s="95">
        <v>1004</v>
      </c>
      <c r="D210" s="96" t="s">
        <v>27</v>
      </c>
      <c r="E210" s="97">
        <v>0</v>
      </c>
      <c r="F210" s="123">
        <f t="shared" si="25"/>
        <v>7741.46</v>
      </c>
      <c r="G210" s="123">
        <f t="shared" si="25"/>
        <v>7741.46</v>
      </c>
      <c r="H210" s="123">
        <f t="shared" si="25"/>
        <v>1777.3340000000001</v>
      </c>
      <c r="I210" s="123">
        <f t="shared" si="25"/>
        <v>1777.3340000000001</v>
      </c>
    </row>
    <row r="211" spans="1:9" ht="25.5" x14ac:dyDescent="0.2">
      <c r="A211" s="82">
        <v>0</v>
      </c>
      <c r="B211" s="48" t="s">
        <v>36</v>
      </c>
      <c r="C211" s="95">
        <v>1004</v>
      </c>
      <c r="D211" s="96" t="s">
        <v>27</v>
      </c>
      <c r="E211" s="97">
        <v>200</v>
      </c>
      <c r="F211" s="123">
        <f t="shared" si="25"/>
        <v>7741.46</v>
      </c>
      <c r="G211" s="123">
        <f t="shared" si="25"/>
        <v>7741.46</v>
      </c>
      <c r="H211" s="123">
        <f t="shared" si="25"/>
        <v>1777.3340000000001</v>
      </c>
      <c r="I211" s="123">
        <f t="shared" si="25"/>
        <v>1777.3340000000001</v>
      </c>
    </row>
    <row r="212" spans="1:9" s="15" customFormat="1" ht="25.5" x14ac:dyDescent="0.2">
      <c r="A212" s="82">
        <v>0</v>
      </c>
      <c r="B212" s="48" t="s">
        <v>37</v>
      </c>
      <c r="C212" s="95">
        <v>1004</v>
      </c>
      <c r="D212" s="96" t="s">
        <v>27</v>
      </c>
      <c r="E212" s="97">
        <v>240</v>
      </c>
      <c r="F212" s="123">
        <v>7741.46</v>
      </c>
      <c r="G212" s="123">
        <v>7741.46</v>
      </c>
      <c r="H212" s="123">
        <v>1777.3340000000001</v>
      </c>
      <c r="I212" s="123">
        <v>1777.3340000000001</v>
      </c>
    </row>
    <row r="213" spans="1:9" x14ac:dyDescent="0.2">
      <c r="A213" s="82">
        <v>0</v>
      </c>
      <c r="B213" s="92" t="s">
        <v>94</v>
      </c>
      <c r="C213" s="93">
        <v>1202</v>
      </c>
      <c r="D213" s="94">
        <v>0</v>
      </c>
      <c r="E213" s="129">
        <v>0</v>
      </c>
      <c r="F213" s="36">
        <f>F214</f>
        <v>2548.7559999999999</v>
      </c>
      <c r="G213" s="36">
        <f>G214</f>
        <v>0</v>
      </c>
      <c r="H213" s="36">
        <f>H214</f>
        <v>423.726</v>
      </c>
      <c r="I213" s="36">
        <f>I214</f>
        <v>0</v>
      </c>
    </row>
    <row r="214" spans="1:9" ht="25.5" x14ac:dyDescent="0.2">
      <c r="A214" s="82">
        <v>0</v>
      </c>
      <c r="B214" s="48" t="s">
        <v>166</v>
      </c>
      <c r="C214" s="95">
        <v>1202</v>
      </c>
      <c r="D214" s="96" t="s">
        <v>31</v>
      </c>
      <c r="E214" s="97">
        <v>0</v>
      </c>
      <c r="F214" s="123">
        <f>F215</f>
        <v>2548.7559999999999</v>
      </c>
      <c r="G214" s="123">
        <v>0</v>
      </c>
      <c r="H214" s="123">
        <f>H215</f>
        <v>423.726</v>
      </c>
      <c r="I214" s="123">
        <v>0</v>
      </c>
    </row>
    <row r="215" spans="1:9" ht="25.5" x14ac:dyDescent="0.2">
      <c r="A215" s="82">
        <v>0</v>
      </c>
      <c r="B215" s="48" t="s">
        <v>56</v>
      </c>
      <c r="C215" s="95">
        <v>1202</v>
      </c>
      <c r="D215" s="96" t="s">
        <v>31</v>
      </c>
      <c r="E215" s="97">
        <v>600</v>
      </c>
      <c r="F215" s="123">
        <f>F216</f>
        <v>2548.7559999999999</v>
      </c>
      <c r="G215" s="123">
        <v>0</v>
      </c>
      <c r="H215" s="123">
        <f>H216</f>
        <v>423.726</v>
      </c>
      <c r="I215" s="123">
        <v>0</v>
      </c>
    </row>
    <row r="216" spans="1:9" x14ac:dyDescent="0.2">
      <c r="A216" s="82">
        <v>0</v>
      </c>
      <c r="B216" s="48" t="s">
        <v>57</v>
      </c>
      <c r="C216" s="95">
        <v>1202</v>
      </c>
      <c r="D216" s="96" t="s">
        <v>31</v>
      </c>
      <c r="E216" s="97">
        <v>620</v>
      </c>
      <c r="F216" s="123">
        <v>2548.7559999999999</v>
      </c>
      <c r="G216" s="123">
        <v>0</v>
      </c>
      <c r="H216" s="123">
        <v>423.726</v>
      </c>
      <c r="I216" s="123">
        <v>0</v>
      </c>
    </row>
    <row r="217" spans="1:9" x14ac:dyDescent="0.2">
      <c r="A217" s="89">
        <v>978</v>
      </c>
      <c r="B217" s="104" t="s">
        <v>152</v>
      </c>
      <c r="C217" s="105"/>
      <c r="D217" s="129"/>
      <c r="E217" s="129"/>
      <c r="F217" s="36">
        <f t="shared" ref="F217:I218" si="26">F218</f>
        <v>1550.6130000000001</v>
      </c>
      <c r="G217" s="36">
        <f t="shared" si="26"/>
        <v>0</v>
      </c>
      <c r="H217" s="36">
        <f t="shared" si="26"/>
        <v>391.49299999999999</v>
      </c>
      <c r="I217" s="36">
        <f t="shared" si="26"/>
        <v>0</v>
      </c>
    </row>
    <row r="218" spans="1:9" ht="25.5" x14ac:dyDescent="0.2">
      <c r="A218" s="89"/>
      <c r="B218" s="92" t="s">
        <v>40</v>
      </c>
      <c r="C218" s="105">
        <v>106</v>
      </c>
      <c r="D218" s="129"/>
      <c r="E218" s="129"/>
      <c r="F218" s="133">
        <f t="shared" si="26"/>
        <v>1550.6130000000001</v>
      </c>
      <c r="G218" s="133">
        <f t="shared" si="26"/>
        <v>0</v>
      </c>
      <c r="H218" s="133">
        <f t="shared" si="26"/>
        <v>391.49299999999999</v>
      </c>
      <c r="I218" s="133">
        <f t="shared" si="26"/>
        <v>0</v>
      </c>
    </row>
    <row r="219" spans="1:9" ht="38.25" x14ac:dyDescent="0.2">
      <c r="A219" s="89"/>
      <c r="B219" s="48" t="s">
        <v>167</v>
      </c>
      <c r="C219" s="106">
        <v>106</v>
      </c>
      <c r="D219" s="97">
        <v>4900000000</v>
      </c>
      <c r="E219" s="97"/>
      <c r="F219" s="134">
        <f>F220+F222+F224</f>
        <v>1550.6130000000001</v>
      </c>
      <c r="G219" s="135">
        <f>G220+G222</f>
        <v>0</v>
      </c>
      <c r="H219" s="134">
        <f>H220+H222+H224</f>
        <v>391.49299999999999</v>
      </c>
      <c r="I219" s="135">
        <f>I220+I222</f>
        <v>0</v>
      </c>
    </row>
    <row r="220" spans="1:9" ht="41.25" customHeight="1" x14ac:dyDescent="0.2">
      <c r="A220" s="89"/>
      <c r="B220" s="48" t="s">
        <v>34</v>
      </c>
      <c r="C220" s="106">
        <v>106</v>
      </c>
      <c r="D220" s="97">
        <v>4900000000</v>
      </c>
      <c r="E220" s="97">
        <v>100</v>
      </c>
      <c r="F220" s="123">
        <f>F221</f>
        <v>1535.6130000000001</v>
      </c>
      <c r="G220" s="135"/>
      <c r="H220" s="123">
        <f>H221</f>
        <v>382.99299999999999</v>
      </c>
      <c r="I220" s="135"/>
    </row>
    <row r="221" spans="1:9" x14ac:dyDescent="0.2">
      <c r="A221" s="89"/>
      <c r="B221" s="48" t="s">
        <v>35</v>
      </c>
      <c r="C221" s="106">
        <v>106</v>
      </c>
      <c r="D221" s="97">
        <v>4900000000</v>
      </c>
      <c r="E221" s="97">
        <v>120</v>
      </c>
      <c r="F221" s="123">
        <v>1535.6130000000001</v>
      </c>
      <c r="G221" s="130"/>
      <c r="H221" s="123">
        <v>382.99299999999999</v>
      </c>
      <c r="I221" s="130"/>
    </row>
    <row r="222" spans="1:9" ht="25.5" x14ac:dyDescent="0.2">
      <c r="A222" s="89"/>
      <c r="B222" s="48" t="s">
        <v>36</v>
      </c>
      <c r="C222" s="106">
        <v>106</v>
      </c>
      <c r="D222" s="97">
        <v>4900000000</v>
      </c>
      <c r="E222" s="97">
        <v>200</v>
      </c>
      <c r="F222" s="123">
        <f>F223</f>
        <v>15</v>
      </c>
      <c r="G222" s="130"/>
      <c r="H222" s="123">
        <f>H223</f>
        <v>8.5</v>
      </c>
      <c r="I222" s="130"/>
    </row>
    <row r="223" spans="1:9" ht="25.5" x14ac:dyDescent="0.2">
      <c r="A223" s="89"/>
      <c r="B223" s="48" t="s">
        <v>37</v>
      </c>
      <c r="C223" s="106">
        <v>106</v>
      </c>
      <c r="D223" s="97">
        <v>4900000000</v>
      </c>
      <c r="E223" s="97">
        <v>240</v>
      </c>
      <c r="F223" s="123">
        <v>15</v>
      </c>
      <c r="G223" s="130"/>
      <c r="H223" s="123">
        <v>8.5</v>
      </c>
      <c r="I223" s="130"/>
    </row>
    <row r="224" spans="1:9" ht="12.75" hidden="1" customHeight="1" x14ac:dyDescent="0.2">
      <c r="A224" s="109"/>
      <c r="B224" s="48" t="s">
        <v>38</v>
      </c>
      <c r="C224" s="106">
        <v>106</v>
      </c>
      <c r="D224" s="97">
        <v>4900000000</v>
      </c>
      <c r="E224" s="110">
        <v>800</v>
      </c>
      <c r="F224" s="123">
        <f>F225</f>
        <v>0</v>
      </c>
      <c r="G224" s="130"/>
      <c r="H224" s="123">
        <f>H225</f>
        <v>0</v>
      </c>
      <c r="I224" s="130"/>
    </row>
    <row r="225" spans="1:9" ht="12.75" hidden="1" customHeight="1" x14ac:dyDescent="0.2">
      <c r="A225" s="109"/>
      <c r="B225" s="48" t="s">
        <v>39</v>
      </c>
      <c r="C225" s="106">
        <v>106</v>
      </c>
      <c r="D225" s="97">
        <v>4900000000</v>
      </c>
      <c r="E225" s="110">
        <v>850</v>
      </c>
      <c r="F225" s="123"/>
      <c r="G225" s="130"/>
      <c r="H225" s="123"/>
      <c r="I225" s="130"/>
    </row>
    <row r="226" spans="1:9" ht="12.75" customHeight="1" x14ac:dyDescent="0.2">
      <c r="A226" s="147" t="s">
        <v>7</v>
      </c>
      <c r="B226" s="148"/>
      <c r="C226" s="148"/>
      <c r="D226" s="148"/>
      <c r="E226" s="149"/>
      <c r="F226" s="133">
        <f>F13+F44+F108+F217</f>
        <v>302368.54500000004</v>
      </c>
      <c r="G226" s="133">
        <f>G13+G44+G108+G218</f>
        <v>48940.883999999998</v>
      </c>
      <c r="H226" s="133">
        <f>H13+H44+H108+H217</f>
        <v>62790.629000000001</v>
      </c>
      <c r="I226" s="133">
        <f>I13+I44+I108+I217</f>
        <v>4409.9669999999996</v>
      </c>
    </row>
    <row r="227" spans="1:9" hidden="1" x14ac:dyDescent="0.2">
      <c r="A227" s="82">
        <v>0</v>
      </c>
      <c r="B227" s="48" t="s">
        <v>95</v>
      </c>
      <c r="C227" s="95">
        <v>0</v>
      </c>
      <c r="D227" s="96">
        <v>0</v>
      </c>
      <c r="E227" s="97">
        <v>0</v>
      </c>
      <c r="F227" s="123">
        <v>0</v>
      </c>
      <c r="G227" s="123">
        <v>0</v>
      </c>
    </row>
    <row r="228" spans="1:9" hidden="1" x14ac:dyDescent="0.2">
      <c r="A228" s="82">
        <v>0</v>
      </c>
      <c r="B228" s="48" t="s">
        <v>95</v>
      </c>
      <c r="C228" s="95">
        <v>0</v>
      </c>
      <c r="D228" s="96">
        <v>0</v>
      </c>
      <c r="E228" s="97">
        <v>0</v>
      </c>
      <c r="F228" s="123">
        <v>0</v>
      </c>
      <c r="G228" s="123">
        <v>0</v>
      </c>
    </row>
    <row r="229" spans="1:9" hidden="1" x14ac:dyDescent="0.2">
      <c r="A229" s="82">
        <v>0</v>
      </c>
      <c r="B229" s="48" t="s">
        <v>95</v>
      </c>
      <c r="C229" s="95">
        <v>0</v>
      </c>
      <c r="D229" s="96">
        <v>0</v>
      </c>
      <c r="E229" s="97">
        <v>0</v>
      </c>
      <c r="F229" s="123">
        <v>0</v>
      </c>
      <c r="G229" s="123">
        <v>0</v>
      </c>
    </row>
    <row r="230" spans="1:9" hidden="1" x14ac:dyDescent="0.2">
      <c r="A230" s="82">
        <v>0</v>
      </c>
      <c r="B230" s="48" t="s">
        <v>95</v>
      </c>
      <c r="C230" s="95">
        <v>0</v>
      </c>
      <c r="D230" s="96">
        <v>0</v>
      </c>
      <c r="E230" s="97">
        <v>0</v>
      </c>
      <c r="F230" s="123">
        <v>0</v>
      </c>
      <c r="G230" s="123">
        <v>0</v>
      </c>
    </row>
    <row r="231" spans="1:9" hidden="1" x14ac:dyDescent="0.2">
      <c r="A231" s="82">
        <v>0</v>
      </c>
      <c r="B231" s="48" t="s">
        <v>95</v>
      </c>
      <c r="C231" s="95">
        <v>0</v>
      </c>
      <c r="D231" s="96">
        <v>0</v>
      </c>
      <c r="E231" s="97">
        <v>0</v>
      </c>
      <c r="F231" s="123">
        <v>0</v>
      </c>
      <c r="G231" s="123">
        <v>0</v>
      </c>
    </row>
    <row r="232" spans="1:9" hidden="1" x14ac:dyDescent="0.2">
      <c r="A232" s="82">
        <v>0</v>
      </c>
      <c r="B232" s="48" t="s">
        <v>95</v>
      </c>
      <c r="C232" s="95">
        <v>0</v>
      </c>
      <c r="D232" s="96">
        <v>0</v>
      </c>
      <c r="E232" s="97">
        <v>0</v>
      </c>
      <c r="F232" s="123">
        <v>0</v>
      </c>
      <c r="G232" s="123">
        <v>0</v>
      </c>
    </row>
    <row r="233" spans="1:9" hidden="1" x14ac:dyDescent="0.2">
      <c r="A233" s="82">
        <v>0</v>
      </c>
      <c r="B233" s="48" t="s">
        <v>95</v>
      </c>
      <c r="C233" s="95">
        <v>0</v>
      </c>
      <c r="D233" s="96">
        <v>0</v>
      </c>
      <c r="E233" s="97">
        <v>0</v>
      </c>
      <c r="F233" s="123">
        <v>0</v>
      </c>
      <c r="G233" s="123">
        <v>0</v>
      </c>
    </row>
    <row r="234" spans="1:9" hidden="1" x14ac:dyDescent="0.2">
      <c r="A234" s="82">
        <v>0</v>
      </c>
      <c r="B234" s="48" t="s">
        <v>95</v>
      </c>
      <c r="C234" s="95">
        <v>0</v>
      </c>
      <c r="D234" s="96">
        <v>0</v>
      </c>
      <c r="E234" s="97">
        <v>0</v>
      </c>
      <c r="F234" s="123">
        <v>0</v>
      </c>
      <c r="G234" s="123">
        <v>0</v>
      </c>
    </row>
    <row r="235" spans="1:9" hidden="1" x14ac:dyDescent="0.2">
      <c r="A235" s="82">
        <v>0</v>
      </c>
      <c r="B235" s="48" t="s">
        <v>95</v>
      </c>
      <c r="C235" s="95">
        <v>0</v>
      </c>
      <c r="D235" s="96">
        <v>0</v>
      </c>
      <c r="E235" s="97">
        <v>0</v>
      </c>
      <c r="F235" s="123">
        <v>0</v>
      </c>
      <c r="G235" s="123">
        <v>0</v>
      </c>
    </row>
    <row r="236" spans="1:9" hidden="1" x14ac:dyDescent="0.2">
      <c r="A236" s="82">
        <v>0</v>
      </c>
      <c r="B236" s="48" t="s">
        <v>95</v>
      </c>
      <c r="C236" s="95">
        <v>0</v>
      </c>
      <c r="D236" s="96">
        <v>0</v>
      </c>
      <c r="E236" s="124">
        <v>0</v>
      </c>
      <c r="F236" s="136">
        <v>0</v>
      </c>
      <c r="G236" s="136">
        <v>0</v>
      </c>
    </row>
    <row r="237" spans="1:9" x14ac:dyDescent="0.2">
      <c r="E237" s="125"/>
      <c r="F237" s="47"/>
      <c r="G237" s="137"/>
    </row>
    <row r="238" spans="1:9" x14ac:dyDescent="0.2">
      <c r="E238" s="125"/>
      <c r="F238" s="138"/>
      <c r="G238" s="138"/>
      <c r="H238" s="141"/>
      <c r="I238" s="141"/>
    </row>
    <row r="239" spans="1:9" x14ac:dyDescent="0.2">
      <c r="F239" s="139"/>
      <c r="G239" s="139"/>
    </row>
    <row r="240" spans="1:9" x14ac:dyDescent="0.2">
      <c r="F240" s="139"/>
    </row>
    <row r="241" spans="6:7" x14ac:dyDescent="0.2">
      <c r="F241" s="138"/>
    </row>
    <row r="242" spans="6:7" x14ac:dyDescent="0.2">
      <c r="F242" s="139"/>
      <c r="G242" s="139"/>
    </row>
    <row r="244" spans="6:7" x14ac:dyDescent="0.2">
      <c r="F244" s="139"/>
    </row>
  </sheetData>
  <dataConsolidate link="1"/>
  <mergeCells count="12">
    <mergeCell ref="A1:I1"/>
    <mergeCell ref="A2:I2"/>
    <mergeCell ref="A3:I3"/>
    <mergeCell ref="A5:I5"/>
    <mergeCell ref="A226:E226"/>
    <mergeCell ref="A9:A11"/>
    <mergeCell ref="B9:B11"/>
    <mergeCell ref="C9:C11"/>
    <mergeCell ref="D9:D11"/>
    <mergeCell ref="E9:E11"/>
    <mergeCell ref="H9:I10"/>
    <mergeCell ref="F9:G10"/>
  </mergeCells>
  <pageMargins left="0.47244094488188981" right="0.19685039370078741" top="0.59055118110236227" bottom="0.43307086614173229" header="0" footer="0"/>
  <pageSetup paperSize="9" scale="94" orientation="landscape" r:id="rId1"/>
  <headerFooter alignWithMargins="0"/>
  <rowBreaks count="1" manualBreakCount="1">
    <brk id="198" max="16383" man="1"/>
  </rowBreaks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25</xdr:col>
                <xdr:colOff>457200</xdr:colOff>
                <xdr:row>1</xdr:row>
                <xdr:rowOff>38100</xdr:rowOff>
              </from>
              <to>
                <xdr:col>31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55"/>
  <sheetViews>
    <sheetView showZeros="0" view="pageBreakPreview" topLeftCell="A57" zoomScaleNormal="100" zoomScaleSheetLayoutView="100" workbookViewId="0">
      <selection activeCell="N12" sqref="N12"/>
    </sheetView>
  </sheetViews>
  <sheetFormatPr defaultColWidth="9.140625" defaultRowHeight="12.75" x14ac:dyDescent="0.2"/>
  <cols>
    <col min="1" max="1" width="6.140625" style="43" bestFit="1" customWidth="1"/>
    <col min="2" max="2" width="88.7109375" style="79" customWidth="1"/>
    <col min="3" max="3" width="12.85546875" style="44" customWidth="1"/>
    <col min="4" max="4" width="15.5703125" style="45" customWidth="1"/>
    <col min="5" max="5" width="15.5703125" style="6" customWidth="1"/>
    <col min="6" max="6" width="15.28515625" style="6" customWidth="1"/>
    <col min="7" max="16384" width="9.140625" style="6"/>
  </cols>
  <sheetData>
    <row r="1" spans="1:9" ht="13.5" customHeight="1" x14ac:dyDescent="0.2">
      <c r="A1" s="175" t="s">
        <v>195</v>
      </c>
      <c r="B1" s="175"/>
      <c r="C1" s="175"/>
      <c r="D1" s="175"/>
      <c r="E1" s="175"/>
      <c r="F1" s="175"/>
    </row>
    <row r="2" spans="1:9" s="1" customFormat="1" ht="14.25" x14ac:dyDescent="0.2">
      <c r="A2" s="176" t="s">
        <v>185</v>
      </c>
      <c r="B2" s="176"/>
      <c r="C2" s="176"/>
      <c r="D2" s="176"/>
      <c r="E2" s="176"/>
      <c r="F2" s="176"/>
    </row>
    <row r="3" spans="1:9" s="1" customFormat="1" ht="14.25" x14ac:dyDescent="0.2">
      <c r="A3" s="176" t="s">
        <v>186</v>
      </c>
      <c r="B3" s="176"/>
      <c r="C3" s="176"/>
      <c r="D3" s="176"/>
      <c r="E3" s="176"/>
      <c r="F3" s="176"/>
    </row>
    <row r="4" spans="1:9" s="1" customFormat="1" ht="14.25" x14ac:dyDescent="0.2">
      <c r="A4" s="169"/>
      <c r="B4" s="169"/>
      <c r="C4" s="169"/>
      <c r="D4" s="169"/>
      <c r="E4" s="169"/>
      <c r="F4" s="169"/>
    </row>
    <row r="5" spans="1:9" s="1" customFormat="1" ht="23.25" customHeight="1" x14ac:dyDescent="0.2">
      <c r="A5" s="168" t="s">
        <v>196</v>
      </c>
      <c r="B5" s="168"/>
      <c r="C5" s="168"/>
      <c r="D5" s="168"/>
      <c r="E5" s="168"/>
      <c r="F5" s="168"/>
    </row>
    <row r="6" spans="1:9" s="1" customFormat="1" ht="11.25" hidden="1" customHeight="1" x14ac:dyDescent="0.2">
      <c r="A6" s="46" t="s">
        <v>98</v>
      </c>
      <c r="B6" s="73" t="s">
        <v>8</v>
      </c>
      <c r="C6" s="30">
        <v>0</v>
      </c>
      <c r="D6" s="30">
        <v>0</v>
      </c>
    </row>
    <row r="7" spans="1:9" s="1" customFormat="1" ht="21" customHeight="1" x14ac:dyDescent="0.25">
      <c r="A7" s="31"/>
      <c r="B7" s="74"/>
      <c r="C7" s="32"/>
      <c r="D7" s="31"/>
      <c r="F7" s="167" t="s">
        <v>191</v>
      </c>
    </row>
    <row r="8" spans="1:9" s="1" customFormat="1" ht="15.75" customHeight="1" x14ac:dyDescent="0.2">
      <c r="A8" s="155" t="s">
        <v>2</v>
      </c>
      <c r="B8" s="156" t="s">
        <v>141</v>
      </c>
      <c r="C8" s="157" t="s">
        <v>187</v>
      </c>
      <c r="D8" s="158"/>
      <c r="E8" s="157" t="s">
        <v>189</v>
      </c>
      <c r="F8" s="158"/>
    </row>
    <row r="9" spans="1:9" s="4" customFormat="1" ht="6.6" customHeight="1" x14ac:dyDescent="0.2">
      <c r="A9" s="155"/>
      <c r="B9" s="156"/>
      <c r="C9" s="159"/>
      <c r="D9" s="160"/>
      <c r="E9" s="159"/>
      <c r="F9" s="160"/>
    </row>
    <row r="10" spans="1:9" s="1" customFormat="1" ht="114.75" x14ac:dyDescent="0.2">
      <c r="A10" s="155"/>
      <c r="B10" s="156"/>
      <c r="C10" s="33" t="s">
        <v>5</v>
      </c>
      <c r="D10" s="33" t="s">
        <v>192</v>
      </c>
      <c r="E10" s="33" t="s">
        <v>5</v>
      </c>
      <c r="F10" s="33" t="s">
        <v>192</v>
      </c>
    </row>
    <row r="11" spans="1:9" s="1" customFormat="1" ht="14.25" hidden="1" x14ac:dyDescent="0.2">
      <c r="A11" s="46"/>
      <c r="B11" s="75"/>
      <c r="C11" s="33"/>
      <c r="D11" s="33"/>
      <c r="E11" s="33"/>
      <c r="F11" s="33"/>
    </row>
    <row r="12" spans="1:9" customFormat="1" ht="25.5" customHeight="1" x14ac:dyDescent="0.2">
      <c r="A12" s="34" t="s">
        <v>10</v>
      </c>
      <c r="B12" s="76" t="s">
        <v>32</v>
      </c>
      <c r="C12" s="36">
        <f>C13+C14+C15+C16+C23+C24</f>
        <v>83972.367999999988</v>
      </c>
      <c r="D12" s="36">
        <f>D13+D14+D15+D16+D23+D24</f>
        <v>4898.5010000000002</v>
      </c>
      <c r="E12" s="36">
        <f>E13+E14+E15+E16+E23+E24</f>
        <v>18297.241000000002</v>
      </c>
      <c r="F12" s="36">
        <f>F13+F14+F15+F16+F23+F24</f>
        <v>994.34799999999996</v>
      </c>
    </row>
    <row r="13" spans="1:9" s="1" customFormat="1" ht="25.5" x14ac:dyDescent="0.2">
      <c r="A13" s="38">
        <v>102</v>
      </c>
      <c r="B13" s="77" t="s">
        <v>81</v>
      </c>
      <c r="C13" s="39">
        <f>'3'!F109</f>
        <v>2808.6010000000001</v>
      </c>
      <c r="D13" s="39">
        <f>'3'!G109</f>
        <v>0</v>
      </c>
      <c r="E13" s="39">
        <f>'3'!H109</f>
        <v>530.13800000000003</v>
      </c>
      <c r="F13" s="39">
        <f>'3'!I109</f>
        <v>0</v>
      </c>
      <c r="G13" s="52"/>
      <c r="H13" s="52"/>
      <c r="I13" s="52"/>
    </row>
    <row r="14" spans="1:9" s="52" customFormat="1" ht="36.75" customHeight="1" x14ac:dyDescent="0.2">
      <c r="A14" s="38">
        <v>104</v>
      </c>
      <c r="B14" s="77" t="s">
        <v>33</v>
      </c>
      <c r="C14" s="39">
        <f>'3'!F113+'3'!F14</f>
        <v>19580.833999999999</v>
      </c>
      <c r="D14" s="39">
        <f>'3'!G14+'3'!G113</f>
        <v>936.56500000000005</v>
      </c>
      <c r="E14" s="39">
        <f>'3'!H113+'3'!H14</f>
        <v>4024.2159999999999</v>
      </c>
      <c r="F14" s="39">
        <f>'3'!I14+'3'!I113</f>
        <v>142.63999999999999</v>
      </c>
    </row>
    <row r="15" spans="1:9" s="52" customFormat="1" x14ac:dyDescent="0.2">
      <c r="A15" s="38">
        <v>105</v>
      </c>
      <c r="B15" s="77" t="s">
        <v>140</v>
      </c>
      <c r="C15" s="39">
        <f>'3'!F131</f>
        <v>1.3720000000000001</v>
      </c>
      <c r="D15" s="39">
        <f>'3'!G131</f>
        <v>1.3720000000000001</v>
      </c>
      <c r="E15" s="39">
        <f>'3'!H131</f>
        <v>0</v>
      </c>
      <c r="F15" s="39">
        <f>'3'!I131</f>
        <v>0</v>
      </c>
    </row>
    <row r="16" spans="1:9" s="52" customFormat="1" ht="25.5" x14ac:dyDescent="0.2">
      <c r="A16" s="38">
        <v>106</v>
      </c>
      <c r="B16" s="77" t="s">
        <v>40</v>
      </c>
      <c r="C16" s="39">
        <f>'3'!F20+'3'!F218</f>
        <v>14978.893999999998</v>
      </c>
      <c r="D16" s="39">
        <f>'3'!G20</f>
        <v>0</v>
      </c>
      <c r="E16" s="39">
        <f>'3'!H20+'3'!H218</f>
        <v>3087.1880000000001</v>
      </c>
      <c r="F16" s="39">
        <f>'3'!I20</f>
        <v>0</v>
      </c>
    </row>
    <row r="17" spans="1:6" s="52" customFormat="1" hidden="1" x14ac:dyDescent="0.2">
      <c r="A17" s="38">
        <v>107</v>
      </c>
      <c r="B17" s="77" t="s">
        <v>115</v>
      </c>
      <c r="C17" s="39" t="e">
        <f>C18</f>
        <v>#REF!</v>
      </c>
      <c r="D17" s="39"/>
      <c r="E17" s="39" t="e">
        <f>E18</f>
        <v>#REF!</v>
      </c>
      <c r="F17" s="39"/>
    </row>
    <row r="18" spans="1:6" s="52" customFormat="1" hidden="1" x14ac:dyDescent="0.2">
      <c r="A18" s="38">
        <v>107</v>
      </c>
      <c r="B18" s="77" t="s">
        <v>52</v>
      </c>
      <c r="C18" s="39" t="e">
        <f>C21</f>
        <v>#REF!</v>
      </c>
      <c r="D18" s="39"/>
      <c r="E18" s="39" t="e">
        <f>E21</f>
        <v>#REF!</v>
      </c>
      <c r="F18" s="39"/>
    </row>
    <row r="19" spans="1:6" s="52" customFormat="1" hidden="1" x14ac:dyDescent="0.2">
      <c r="A19" s="38">
        <v>107</v>
      </c>
      <c r="B19" s="77" t="s">
        <v>47</v>
      </c>
      <c r="C19" s="39" t="e">
        <f>C20</f>
        <v>#REF!</v>
      </c>
      <c r="D19" s="39"/>
      <c r="E19" s="39" t="e">
        <f>E20</f>
        <v>#REF!</v>
      </c>
      <c r="F19" s="39"/>
    </row>
    <row r="20" spans="1:6" s="52" customFormat="1" hidden="1" x14ac:dyDescent="0.2">
      <c r="A20" s="38">
        <v>107</v>
      </c>
      <c r="B20" s="77" t="s">
        <v>117</v>
      </c>
      <c r="C20" s="39" t="e">
        <f>C21</f>
        <v>#REF!</v>
      </c>
      <c r="D20" s="39"/>
      <c r="E20" s="39" t="e">
        <f>E21</f>
        <v>#REF!</v>
      </c>
      <c r="F20" s="39"/>
    </row>
    <row r="21" spans="1:6" s="52" customFormat="1" hidden="1" x14ac:dyDescent="0.2">
      <c r="A21" s="38">
        <v>107</v>
      </c>
      <c r="B21" s="77" t="s">
        <v>38</v>
      </c>
      <c r="C21" s="39" t="e">
        <f>C22</f>
        <v>#REF!</v>
      </c>
      <c r="D21" s="39"/>
      <c r="E21" s="39" t="e">
        <f>E22</f>
        <v>#REF!</v>
      </c>
      <c r="F21" s="39"/>
    </row>
    <row r="22" spans="1:6" s="52" customFormat="1" hidden="1" x14ac:dyDescent="0.2">
      <c r="A22" s="38">
        <v>107</v>
      </c>
      <c r="B22" s="77" t="s">
        <v>116</v>
      </c>
      <c r="C22" s="39" t="e">
        <f>'3'!#REF!</f>
        <v>#REF!</v>
      </c>
      <c r="D22" s="39"/>
      <c r="E22" s="39" t="e">
        <f>'3'!#REF!</f>
        <v>#REF!</v>
      </c>
      <c r="F22" s="39"/>
    </row>
    <row r="23" spans="1:6" s="52" customFormat="1" x14ac:dyDescent="0.2">
      <c r="A23" s="38">
        <v>111</v>
      </c>
      <c r="B23" s="77" t="s">
        <v>82</v>
      </c>
      <c r="C23" s="39">
        <f>'3'!F136</f>
        <v>100</v>
      </c>
      <c r="D23" s="39">
        <f>'3'!G136</f>
        <v>0</v>
      </c>
      <c r="E23" s="39">
        <f>'3'!H136</f>
        <v>0</v>
      </c>
      <c r="F23" s="39">
        <f>'3'!I136</f>
        <v>0</v>
      </c>
    </row>
    <row r="24" spans="1:6" s="52" customFormat="1" x14ac:dyDescent="0.2">
      <c r="A24" s="38">
        <v>113</v>
      </c>
      <c r="B24" s="77" t="s">
        <v>54</v>
      </c>
      <c r="C24" s="39">
        <f>'3'!F45+'3'!F141</f>
        <v>46502.667000000001</v>
      </c>
      <c r="D24" s="39">
        <f>'3'!G45+'3'!G141</f>
        <v>3960.5639999999999</v>
      </c>
      <c r="E24" s="39">
        <f>'3'!H45+'3'!H141</f>
        <v>10655.699000000001</v>
      </c>
      <c r="F24" s="39">
        <f>'3'!I45+'3'!I141</f>
        <v>851.70799999999997</v>
      </c>
    </row>
    <row r="25" spans="1:6" hidden="1" x14ac:dyDescent="0.2">
      <c r="A25" s="38">
        <v>113</v>
      </c>
      <c r="B25" s="77" t="s">
        <v>52</v>
      </c>
      <c r="C25" s="39" t="e">
        <f>C26+C30</f>
        <v>#REF!</v>
      </c>
      <c r="D25" s="39">
        <f>D26+D30</f>
        <v>0</v>
      </c>
      <c r="E25" s="39" t="e">
        <f>E26+E30</f>
        <v>#REF!</v>
      </c>
      <c r="F25" s="39">
        <f>F26+F30</f>
        <v>0</v>
      </c>
    </row>
    <row r="26" spans="1:6" hidden="1" x14ac:dyDescent="0.2">
      <c r="A26" s="38">
        <v>113</v>
      </c>
      <c r="B26" s="77" t="s">
        <v>55</v>
      </c>
      <c r="C26" s="39" t="e">
        <f>C27</f>
        <v>#REF!</v>
      </c>
      <c r="D26" s="39"/>
      <c r="E26" s="39" t="e">
        <f>E27</f>
        <v>#REF!</v>
      </c>
      <c r="F26" s="39"/>
    </row>
    <row r="27" spans="1:6" hidden="1" x14ac:dyDescent="0.2">
      <c r="A27" s="38">
        <v>113</v>
      </c>
      <c r="B27" s="77" t="s">
        <v>85</v>
      </c>
      <c r="C27" s="39" t="e">
        <f>C28</f>
        <v>#REF!</v>
      </c>
      <c r="D27" s="39"/>
      <c r="E27" s="39" t="e">
        <f>E28</f>
        <v>#REF!</v>
      </c>
      <c r="F27" s="39"/>
    </row>
    <row r="28" spans="1:6" ht="25.5" hidden="1" x14ac:dyDescent="0.2">
      <c r="A28" s="38">
        <v>113</v>
      </c>
      <c r="B28" s="77" t="s">
        <v>36</v>
      </c>
      <c r="C28" s="39" t="e">
        <f>C29</f>
        <v>#REF!</v>
      </c>
      <c r="D28" s="39"/>
      <c r="E28" s="39" t="e">
        <f>E29</f>
        <v>#REF!</v>
      </c>
      <c r="F28" s="39"/>
    </row>
    <row r="29" spans="1:6" ht="25.5" hidden="1" x14ac:dyDescent="0.2">
      <c r="A29" s="38">
        <v>113</v>
      </c>
      <c r="B29" s="77" t="s">
        <v>37</v>
      </c>
      <c r="C29" s="39" t="e">
        <f>'3'!#REF!+'3'!#REF!</f>
        <v>#REF!</v>
      </c>
      <c r="D29" s="39"/>
      <c r="E29" s="39" t="e">
        <f>'3'!#REF!+'3'!#REF!</f>
        <v>#REF!</v>
      </c>
      <c r="F29" s="39"/>
    </row>
    <row r="30" spans="1:6" hidden="1" x14ac:dyDescent="0.2">
      <c r="A30" s="38">
        <v>113</v>
      </c>
      <c r="B30" s="77" t="s">
        <v>47</v>
      </c>
      <c r="C30" s="39" t="e">
        <f t="shared" ref="C30:F31" si="0">C31</f>
        <v>#REF!</v>
      </c>
      <c r="D30" s="39">
        <f t="shared" si="0"/>
        <v>0</v>
      </c>
      <c r="E30" s="39" t="e">
        <f t="shared" si="0"/>
        <v>#REF!</v>
      </c>
      <c r="F30" s="39">
        <f t="shared" si="0"/>
        <v>0</v>
      </c>
    </row>
    <row r="31" spans="1:6" hidden="1" x14ac:dyDescent="0.2">
      <c r="A31" s="38">
        <v>113</v>
      </c>
      <c r="B31" s="77" t="s">
        <v>38</v>
      </c>
      <c r="C31" s="39" t="e">
        <f t="shared" si="0"/>
        <v>#REF!</v>
      </c>
      <c r="D31" s="39">
        <f t="shared" si="0"/>
        <v>0</v>
      </c>
      <c r="E31" s="39" t="e">
        <f t="shared" si="0"/>
        <v>#REF!</v>
      </c>
      <c r="F31" s="39">
        <f t="shared" si="0"/>
        <v>0</v>
      </c>
    </row>
    <row r="32" spans="1:6" hidden="1" x14ac:dyDescent="0.2">
      <c r="A32" s="38">
        <v>113</v>
      </c>
      <c r="B32" s="77" t="s">
        <v>108</v>
      </c>
      <c r="C32" s="39" t="e">
        <f>'3'!#REF!</f>
        <v>#REF!</v>
      </c>
      <c r="D32" s="39"/>
      <c r="E32" s="39" t="e">
        <f>'3'!#REF!</f>
        <v>#REF!</v>
      </c>
      <c r="F32" s="39"/>
    </row>
    <row r="33" spans="1:6" x14ac:dyDescent="0.2">
      <c r="A33" s="34" t="s">
        <v>18</v>
      </c>
      <c r="B33" s="76" t="s">
        <v>58</v>
      </c>
      <c r="C33" s="37">
        <f>C34+C35+C36+C37</f>
        <v>32555.514999999999</v>
      </c>
      <c r="D33" s="36">
        <f>D34+D35+D36+D37</f>
        <v>8625.69</v>
      </c>
      <c r="E33" s="37">
        <f>E34+E35+E36+E37</f>
        <v>4281.7</v>
      </c>
      <c r="F33" s="36">
        <f>F34+F35+F36+F37</f>
        <v>1159.76</v>
      </c>
    </row>
    <row r="34" spans="1:6" s="52" customFormat="1" x14ac:dyDescent="0.2">
      <c r="A34" s="38">
        <v>405</v>
      </c>
      <c r="B34" s="77" t="s">
        <v>86</v>
      </c>
      <c r="C34" s="39">
        <f>'3'!F164</f>
        <v>12764.271999999999</v>
      </c>
      <c r="D34" s="39">
        <f>'3'!G164</f>
        <v>8580.5360000000001</v>
      </c>
      <c r="E34" s="39">
        <f>'3'!H164</f>
        <v>2336.779</v>
      </c>
      <c r="F34" s="39">
        <f>'3'!I164</f>
        <v>1159.76</v>
      </c>
    </row>
    <row r="35" spans="1:6" s="52" customFormat="1" ht="11.25" customHeight="1" x14ac:dyDescent="0.2">
      <c r="A35" s="38">
        <v>408</v>
      </c>
      <c r="B35" s="77" t="s">
        <v>88</v>
      </c>
      <c r="C35" s="39">
        <f>'3'!F175</f>
        <v>4280.1779999999999</v>
      </c>
      <c r="D35" s="39">
        <f>'3'!G175</f>
        <v>0</v>
      </c>
      <c r="E35" s="39">
        <f>'3'!H175</f>
        <v>1435.53</v>
      </c>
      <c r="F35" s="39">
        <f>'3'!I175</f>
        <v>0</v>
      </c>
    </row>
    <row r="36" spans="1:6" s="52" customFormat="1" x14ac:dyDescent="0.2">
      <c r="A36" s="38">
        <v>409</v>
      </c>
      <c r="B36" s="77" t="s">
        <v>59</v>
      </c>
      <c r="C36" s="39">
        <f>'3'!F56</f>
        <v>14846.611000000001</v>
      </c>
      <c r="D36" s="39">
        <f>'3'!G56</f>
        <v>0</v>
      </c>
      <c r="E36" s="39">
        <f>'3'!H56</f>
        <v>401.387</v>
      </c>
      <c r="F36" s="39">
        <f>'3'!I56</f>
        <v>0</v>
      </c>
    </row>
    <row r="37" spans="1:6" s="52" customFormat="1" x14ac:dyDescent="0.2">
      <c r="A37" s="38">
        <v>412</v>
      </c>
      <c r="B37" s="77" t="s">
        <v>60</v>
      </c>
      <c r="C37" s="39">
        <f>'3'!F60+'3'!F179</f>
        <v>664.45399999999995</v>
      </c>
      <c r="D37" s="39">
        <f>'3'!G60+'3'!G179</f>
        <v>45.154000000000003</v>
      </c>
      <c r="E37" s="39">
        <f>'3'!H60+'3'!H179</f>
        <v>108.004</v>
      </c>
      <c r="F37" s="39">
        <f>'3'!I60+'3'!I179</f>
        <v>0</v>
      </c>
    </row>
    <row r="38" spans="1:6" x14ac:dyDescent="0.2">
      <c r="A38" s="34" t="s">
        <v>20</v>
      </c>
      <c r="B38" s="76" t="s">
        <v>62</v>
      </c>
      <c r="C38" s="37">
        <f>C39+C54</f>
        <v>5187.0820000000003</v>
      </c>
      <c r="D38" s="37">
        <f t="shared" ref="D38:F38" si="1">D39+D54</f>
        <v>0</v>
      </c>
      <c r="E38" s="37">
        <f t="shared" si="1"/>
        <v>35.408999999999999</v>
      </c>
      <c r="F38" s="37">
        <f t="shared" si="1"/>
        <v>0</v>
      </c>
    </row>
    <row r="39" spans="1:6" s="52" customFormat="1" x14ac:dyDescent="0.2">
      <c r="A39" s="38">
        <v>501</v>
      </c>
      <c r="B39" s="77" t="s">
        <v>63</v>
      </c>
      <c r="C39" s="39">
        <f>'3'!F67</f>
        <v>140</v>
      </c>
      <c r="D39" s="39">
        <v>0</v>
      </c>
      <c r="E39" s="39">
        <f>'3'!H67</f>
        <v>35.408999999999999</v>
      </c>
      <c r="F39" s="39">
        <v>0</v>
      </c>
    </row>
    <row r="40" spans="1:6" s="52" customFormat="1" hidden="1" x14ac:dyDescent="0.2">
      <c r="A40" s="38">
        <v>502</v>
      </c>
      <c r="B40" s="77" t="s">
        <v>113</v>
      </c>
      <c r="C40" s="39" t="e">
        <f t="shared" ref="C40:E45" si="2">C41</f>
        <v>#REF!</v>
      </c>
      <c r="D40" s="39"/>
      <c r="E40" s="39" t="e">
        <f t="shared" si="2"/>
        <v>#REF!</v>
      </c>
      <c r="F40" s="39"/>
    </row>
    <row r="41" spans="1:6" s="52" customFormat="1" hidden="1" x14ac:dyDescent="0.2">
      <c r="A41" s="38">
        <v>502</v>
      </c>
      <c r="B41" s="77" t="s">
        <v>52</v>
      </c>
      <c r="C41" s="39" t="e">
        <f t="shared" si="2"/>
        <v>#REF!</v>
      </c>
      <c r="D41" s="39"/>
      <c r="E41" s="39" t="e">
        <f t="shared" si="2"/>
        <v>#REF!</v>
      </c>
      <c r="F41" s="39"/>
    </row>
    <row r="42" spans="1:6" s="52" customFormat="1" ht="25.5" hidden="1" x14ac:dyDescent="0.2">
      <c r="A42" s="38">
        <v>502</v>
      </c>
      <c r="B42" s="77" t="s">
        <v>107</v>
      </c>
      <c r="C42" s="39" t="e">
        <f t="shared" si="2"/>
        <v>#REF!</v>
      </c>
      <c r="D42" s="39"/>
      <c r="E42" s="39" t="e">
        <f t="shared" si="2"/>
        <v>#REF!</v>
      </c>
      <c r="F42" s="39"/>
    </row>
    <row r="43" spans="1:6" s="52" customFormat="1" hidden="1" x14ac:dyDescent="0.2">
      <c r="A43" s="38">
        <v>502</v>
      </c>
      <c r="B43" s="77" t="s">
        <v>44</v>
      </c>
      <c r="C43" s="39" t="e">
        <f t="shared" si="2"/>
        <v>#REF!</v>
      </c>
      <c r="D43" s="39"/>
      <c r="E43" s="39" t="e">
        <f t="shared" si="2"/>
        <v>#REF!</v>
      </c>
      <c r="F43" s="39"/>
    </row>
    <row r="44" spans="1:6" s="52" customFormat="1" hidden="1" x14ac:dyDescent="0.2">
      <c r="A44" s="38">
        <v>502</v>
      </c>
      <c r="B44" s="77" t="s">
        <v>114</v>
      </c>
      <c r="C44" s="39" t="e">
        <f t="shared" si="2"/>
        <v>#REF!</v>
      </c>
      <c r="D44" s="39"/>
      <c r="E44" s="39" t="e">
        <f t="shared" si="2"/>
        <v>#REF!</v>
      </c>
      <c r="F44" s="39"/>
    </row>
    <row r="45" spans="1:6" s="52" customFormat="1" hidden="1" x14ac:dyDescent="0.2">
      <c r="A45" s="38">
        <v>502</v>
      </c>
      <c r="B45" s="77" t="s">
        <v>45</v>
      </c>
      <c r="C45" s="39" t="e">
        <f t="shared" si="2"/>
        <v>#REF!</v>
      </c>
      <c r="D45" s="39"/>
      <c r="E45" s="39" t="e">
        <f t="shared" si="2"/>
        <v>#REF!</v>
      </c>
      <c r="F45" s="39"/>
    </row>
    <row r="46" spans="1:6" s="52" customFormat="1" hidden="1" x14ac:dyDescent="0.2">
      <c r="A46" s="38">
        <v>502</v>
      </c>
      <c r="B46" s="77" t="s">
        <v>46</v>
      </c>
      <c r="C46" s="39" t="e">
        <f>'3'!#REF!</f>
        <v>#REF!</v>
      </c>
      <c r="D46" s="39"/>
      <c r="E46" s="39" t="e">
        <f>'3'!#REF!</f>
        <v>#REF!</v>
      </c>
      <c r="F46" s="39"/>
    </row>
    <row r="47" spans="1:6" s="52" customFormat="1" hidden="1" x14ac:dyDescent="0.2">
      <c r="A47" s="38">
        <v>502</v>
      </c>
      <c r="B47" s="77" t="s">
        <v>113</v>
      </c>
      <c r="C47" s="39" t="e">
        <f>'3'!#REF!</f>
        <v>#REF!</v>
      </c>
      <c r="D47" s="39" t="e">
        <f>'3'!#REF!</f>
        <v>#REF!</v>
      </c>
      <c r="E47" s="39" t="e">
        <f>'3'!#REF!</f>
        <v>#REF!</v>
      </c>
      <c r="F47" s="39" t="e">
        <f>'3'!#REF!</f>
        <v>#REF!</v>
      </c>
    </row>
    <row r="48" spans="1:6" s="52" customFormat="1" hidden="1" x14ac:dyDescent="0.2">
      <c r="A48" s="38">
        <v>503</v>
      </c>
      <c r="B48" s="77" t="s">
        <v>106</v>
      </c>
      <c r="C48" s="39">
        <f>'3'!F74</f>
        <v>5047.0820000000003</v>
      </c>
      <c r="D48" s="39">
        <f>'3'!G74</f>
        <v>0</v>
      </c>
      <c r="E48" s="39">
        <f>'3'!H74</f>
        <v>0</v>
      </c>
      <c r="F48" s="39">
        <f>'3'!I74</f>
        <v>0</v>
      </c>
    </row>
    <row r="49" spans="1:6" s="52" customFormat="1" ht="0.75" hidden="1" customHeight="1" x14ac:dyDescent="0.2">
      <c r="A49" s="38">
        <v>503</v>
      </c>
      <c r="B49" s="77" t="s">
        <v>105</v>
      </c>
      <c r="C49" s="39" t="e">
        <f>C50+#REF!+#REF!</f>
        <v>#REF!</v>
      </c>
      <c r="D49" s="39" t="e">
        <f>D50+#REF!+#REF!</f>
        <v>#REF!</v>
      </c>
      <c r="E49" s="39" t="e">
        <f>E50+#REF!+#REF!</f>
        <v>#REF!</v>
      </c>
      <c r="F49" s="39" t="e">
        <f>F50+#REF!+#REF!</f>
        <v>#REF!</v>
      </c>
    </row>
    <row r="50" spans="1:6" s="52" customFormat="1" ht="51" hidden="1" x14ac:dyDescent="0.2">
      <c r="A50" s="38">
        <v>503</v>
      </c>
      <c r="B50" s="77" t="s">
        <v>73</v>
      </c>
      <c r="C50" s="39" t="e">
        <f t="shared" ref="C50:F52" si="3">C51</f>
        <v>#REF!</v>
      </c>
      <c r="D50" s="39" t="e">
        <f t="shared" si="3"/>
        <v>#REF!</v>
      </c>
      <c r="E50" s="39" t="e">
        <f t="shared" si="3"/>
        <v>#REF!</v>
      </c>
      <c r="F50" s="39" t="e">
        <f t="shared" si="3"/>
        <v>#REF!</v>
      </c>
    </row>
    <row r="51" spans="1:6" s="52" customFormat="1" ht="51" hidden="1" x14ac:dyDescent="0.2">
      <c r="A51" s="38">
        <v>503</v>
      </c>
      <c r="B51" s="77" t="s">
        <v>104</v>
      </c>
      <c r="C51" s="39" t="e">
        <f t="shared" si="3"/>
        <v>#REF!</v>
      </c>
      <c r="D51" s="39" t="e">
        <f t="shared" si="3"/>
        <v>#REF!</v>
      </c>
      <c r="E51" s="39" t="e">
        <f t="shared" si="3"/>
        <v>#REF!</v>
      </c>
      <c r="F51" s="39" t="e">
        <f t="shared" si="3"/>
        <v>#REF!</v>
      </c>
    </row>
    <row r="52" spans="1:6" s="52" customFormat="1" ht="25.5" hidden="1" x14ac:dyDescent="0.2">
      <c r="A52" s="38">
        <v>503</v>
      </c>
      <c r="B52" s="77" t="s">
        <v>36</v>
      </c>
      <c r="C52" s="39" t="e">
        <f t="shared" si="3"/>
        <v>#REF!</v>
      </c>
      <c r="D52" s="39" t="e">
        <f t="shared" si="3"/>
        <v>#REF!</v>
      </c>
      <c r="E52" s="39" t="e">
        <f t="shared" si="3"/>
        <v>#REF!</v>
      </c>
      <c r="F52" s="39" t="e">
        <f t="shared" si="3"/>
        <v>#REF!</v>
      </c>
    </row>
    <row r="53" spans="1:6" s="52" customFormat="1" ht="25.5" hidden="1" x14ac:dyDescent="0.2">
      <c r="A53" s="38">
        <v>503</v>
      </c>
      <c r="B53" s="77" t="s">
        <v>37</v>
      </c>
      <c r="C53" s="39" t="e">
        <f>'3'!#REF!</f>
        <v>#REF!</v>
      </c>
      <c r="D53" s="39" t="e">
        <f>'3'!#REF!</f>
        <v>#REF!</v>
      </c>
      <c r="E53" s="39" t="e">
        <f>'3'!#REF!</f>
        <v>#REF!</v>
      </c>
      <c r="F53" s="39" t="e">
        <f>'3'!#REF!</f>
        <v>#REF!</v>
      </c>
    </row>
    <row r="54" spans="1:6" s="53" customFormat="1" x14ac:dyDescent="0.2">
      <c r="A54" s="38">
        <v>503</v>
      </c>
      <c r="B54" s="77" t="s">
        <v>106</v>
      </c>
      <c r="C54" s="39">
        <f>'3'!F71</f>
        <v>5047.0820000000003</v>
      </c>
      <c r="D54" s="39"/>
      <c r="E54" s="39">
        <f>'3'!H71</f>
        <v>0</v>
      </c>
      <c r="F54" s="39"/>
    </row>
    <row r="55" spans="1:6" s="53" customFormat="1" x14ac:dyDescent="0.2">
      <c r="A55" s="34">
        <v>600</v>
      </c>
      <c r="B55" s="76" t="s">
        <v>183</v>
      </c>
      <c r="C55" s="37">
        <f>C56</f>
        <v>1100</v>
      </c>
      <c r="D55" s="37"/>
      <c r="E55" s="37">
        <f>E56</f>
        <v>0</v>
      </c>
      <c r="F55" s="37"/>
    </row>
    <row r="56" spans="1:6" s="53" customFormat="1" x14ac:dyDescent="0.2">
      <c r="A56" s="38">
        <v>605</v>
      </c>
      <c r="B56" s="77" t="s">
        <v>181</v>
      </c>
      <c r="C56" s="39">
        <f>'3'!F75</f>
        <v>1100</v>
      </c>
      <c r="D56" s="39"/>
      <c r="E56" s="39">
        <f>'3'!H75</f>
        <v>0</v>
      </c>
      <c r="F56" s="39"/>
    </row>
    <row r="57" spans="1:6" x14ac:dyDescent="0.2">
      <c r="A57" s="34" t="s">
        <v>12</v>
      </c>
      <c r="B57" s="76" t="s">
        <v>41</v>
      </c>
      <c r="C57" s="37">
        <f>C58+C66+C67+C68</f>
        <v>62356.487999999998</v>
      </c>
      <c r="D57" s="37">
        <f>D58+D66+D67+D68</f>
        <v>9314.098</v>
      </c>
      <c r="E57" s="37">
        <f>E58+E66+E67+E68</f>
        <v>13585.492</v>
      </c>
      <c r="F57" s="37">
        <f>F58+F66+F67+F68</f>
        <v>0</v>
      </c>
    </row>
    <row r="58" spans="1:6" s="52" customFormat="1" x14ac:dyDescent="0.2">
      <c r="A58" s="38">
        <v>701</v>
      </c>
      <c r="B58" s="77" t="s">
        <v>89</v>
      </c>
      <c r="C58" s="39">
        <f>'3'!F183</f>
        <v>12602.81</v>
      </c>
      <c r="D58" s="39">
        <f>'3'!G183</f>
        <v>0</v>
      </c>
      <c r="E58" s="39">
        <f>'3'!H183</f>
        <v>2387.241</v>
      </c>
      <c r="F58" s="39">
        <f>'3'!I183</f>
        <v>0</v>
      </c>
    </row>
    <row r="59" spans="1:6" s="52" customFormat="1" ht="51" hidden="1" x14ac:dyDescent="0.2">
      <c r="A59" s="38">
        <v>701</v>
      </c>
      <c r="B59" s="77" t="s">
        <v>111</v>
      </c>
      <c r="C59" s="39" t="e">
        <f>C60</f>
        <v>#REF!</v>
      </c>
      <c r="D59" s="39" t="e">
        <f>D60</f>
        <v>#REF!</v>
      </c>
      <c r="E59" s="39" t="e">
        <f>E60</f>
        <v>#REF!</v>
      </c>
      <c r="F59" s="39" t="e">
        <f>F60</f>
        <v>#REF!</v>
      </c>
    </row>
    <row r="60" spans="1:6" s="52" customFormat="1" ht="38.25" hidden="1" x14ac:dyDescent="0.2">
      <c r="A60" s="38">
        <v>701</v>
      </c>
      <c r="B60" s="77" t="s">
        <v>64</v>
      </c>
      <c r="C60" s="39" t="e">
        <f>C63</f>
        <v>#REF!</v>
      </c>
      <c r="D60" s="39" t="e">
        <f>D63</f>
        <v>#REF!</v>
      </c>
      <c r="E60" s="39" t="e">
        <f>E63</f>
        <v>#REF!</v>
      </c>
      <c r="F60" s="39" t="e">
        <f>F63</f>
        <v>#REF!</v>
      </c>
    </row>
    <row r="61" spans="1:6" s="52" customFormat="1" ht="38.25" hidden="1" x14ac:dyDescent="0.2">
      <c r="A61" s="38">
        <v>701</v>
      </c>
      <c r="B61" s="77" t="s">
        <v>64</v>
      </c>
      <c r="C61" s="39">
        <v>0</v>
      </c>
      <c r="D61" s="39">
        <v>0</v>
      </c>
      <c r="E61" s="39">
        <v>0</v>
      </c>
      <c r="F61" s="39">
        <v>0</v>
      </c>
    </row>
    <row r="62" spans="1:6" s="52" customFormat="1" ht="38.25" hidden="1" x14ac:dyDescent="0.2">
      <c r="A62" s="38">
        <v>701</v>
      </c>
      <c r="B62" s="77" t="s">
        <v>64</v>
      </c>
      <c r="C62" s="39">
        <v>0</v>
      </c>
      <c r="D62" s="39">
        <v>0</v>
      </c>
      <c r="E62" s="39">
        <v>0</v>
      </c>
      <c r="F62" s="39">
        <v>0</v>
      </c>
    </row>
    <row r="63" spans="1:6" s="52" customFormat="1" ht="25.5" hidden="1" x14ac:dyDescent="0.2">
      <c r="A63" s="38">
        <v>701</v>
      </c>
      <c r="B63" s="77" t="s">
        <v>90</v>
      </c>
      <c r="C63" s="39" t="e">
        <f t="shared" ref="C63:F64" si="4">C64</f>
        <v>#REF!</v>
      </c>
      <c r="D63" s="39" t="e">
        <f t="shared" si="4"/>
        <v>#REF!</v>
      </c>
      <c r="E63" s="39" t="e">
        <f t="shared" si="4"/>
        <v>#REF!</v>
      </c>
      <c r="F63" s="39" t="e">
        <f t="shared" si="4"/>
        <v>#REF!</v>
      </c>
    </row>
    <row r="64" spans="1:6" s="52" customFormat="1" ht="25.5" hidden="1" x14ac:dyDescent="0.2">
      <c r="A64" s="38">
        <v>701</v>
      </c>
      <c r="B64" s="77" t="s">
        <v>56</v>
      </c>
      <c r="C64" s="39" t="e">
        <f t="shared" si="4"/>
        <v>#REF!</v>
      </c>
      <c r="D64" s="39" t="e">
        <f t="shared" si="4"/>
        <v>#REF!</v>
      </c>
      <c r="E64" s="39" t="e">
        <f t="shared" si="4"/>
        <v>#REF!</v>
      </c>
      <c r="F64" s="39" t="e">
        <f t="shared" si="4"/>
        <v>#REF!</v>
      </c>
    </row>
    <row r="65" spans="1:6" s="52" customFormat="1" hidden="1" x14ac:dyDescent="0.2">
      <c r="A65" s="38">
        <v>701</v>
      </c>
      <c r="B65" s="77" t="s">
        <v>57</v>
      </c>
      <c r="C65" s="39" t="e">
        <f>'3'!#REF!</f>
        <v>#REF!</v>
      </c>
      <c r="D65" s="39" t="e">
        <f>'3'!#REF!</f>
        <v>#REF!</v>
      </c>
      <c r="E65" s="39" t="e">
        <f>'3'!#REF!</f>
        <v>#REF!</v>
      </c>
      <c r="F65" s="39" t="e">
        <f>'3'!#REF!</f>
        <v>#REF!</v>
      </c>
    </row>
    <row r="66" spans="1:6" s="52" customFormat="1" x14ac:dyDescent="0.2">
      <c r="A66" s="38">
        <v>702</v>
      </c>
      <c r="B66" s="77" t="s">
        <v>42</v>
      </c>
      <c r="C66" s="39">
        <f>'3'!F28+'3'!F190</f>
        <v>36559.29</v>
      </c>
      <c r="D66" s="39">
        <f>'3'!G28+'3'!G190</f>
        <v>0</v>
      </c>
      <c r="E66" s="39">
        <f>'3'!H28+'3'!H190</f>
        <v>10935.216</v>
      </c>
      <c r="F66" s="39">
        <f>'3'!I28+'3'!I190</f>
        <v>0</v>
      </c>
    </row>
    <row r="67" spans="1:6" s="52" customFormat="1" ht="14.25" customHeight="1" x14ac:dyDescent="0.2">
      <c r="A67" s="38">
        <v>707</v>
      </c>
      <c r="B67" s="77" t="s">
        <v>102</v>
      </c>
      <c r="C67" s="39">
        <f>'3'!F79+'3'!F197</f>
        <v>4171.4549999999999</v>
      </c>
      <c r="D67" s="39">
        <f>'3'!G79+'3'!G197</f>
        <v>1907.098</v>
      </c>
      <c r="E67" s="39">
        <f>'3'!H79+'3'!H197</f>
        <v>232.34299999999999</v>
      </c>
      <c r="F67" s="39">
        <f>'3'!I79+'3'!I197</f>
        <v>0</v>
      </c>
    </row>
    <row r="68" spans="1:6" s="52" customFormat="1" x14ac:dyDescent="0.2">
      <c r="A68" s="38">
        <v>709</v>
      </c>
      <c r="B68" s="78" t="s">
        <v>151</v>
      </c>
      <c r="C68" s="39">
        <f>'3'!F201</f>
        <v>9022.9330000000009</v>
      </c>
      <c r="D68" s="39">
        <f>'3'!G201</f>
        <v>7407</v>
      </c>
      <c r="E68" s="39">
        <f>'3'!H201</f>
        <v>30.692</v>
      </c>
      <c r="F68" s="39">
        <f>'3'!I201</f>
        <v>0</v>
      </c>
    </row>
    <row r="69" spans="1:6" x14ac:dyDescent="0.2">
      <c r="A69" s="34" t="s">
        <v>22</v>
      </c>
      <c r="B69" s="76" t="s">
        <v>66</v>
      </c>
      <c r="C69" s="37">
        <f>C70</f>
        <v>40750.041999999994</v>
      </c>
      <c r="D69" s="37">
        <f>D70</f>
        <v>189.99</v>
      </c>
      <c r="E69" s="37">
        <f>E70</f>
        <v>9111.7510000000002</v>
      </c>
      <c r="F69" s="37">
        <f>F70</f>
        <v>0</v>
      </c>
    </row>
    <row r="70" spans="1:6" s="52" customFormat="1" x14ac:dyDescent="0.2">
      <c r="A70" s="38">
        <v>801</v>
      </c>
      <c r="B70" s="77" t="s">
        <v>67</v>
      </c>
      <c r="C70" s="39">
        <f>'3'!F83</f>
        <v>40750.041999999994</v>
      </c>
      <c r="D70" s="39">
        <f>'3'!G83</f>
        <v>189.99</v>
      </c>
      <c r="E70" s="39">
        <f>'3'!H83</f>
        <v>9111.7510000000002</v>
      </c>
      <c r="F70" s="39">
        <f>'3'!I83</f>
        <v>0</v>
      </c>
    </row>
    <row r="71" spans="1:6" x14ac:dyDescent="0.2">
      <c r="A71" s="34" t="s">
        <v>23</v>
      </c>
      <c r="B71" s="76" t="s">
        <v>68</v>
      </c>
      <c r="C71" s="37">
        <f>C72+C73+C74+C102</f>
        <v>27672.307999999997</v>
      </c>
      <c r="D71" s="37">
        <f>D72+D73+D74+D102</f>
        <v>25549.605</v>
      </c>
      <c r="E71" s="37">
        <f>E72+E73+E74+E102</f>
        <v>3052.9520000000002</v>
      </c>
      <c r="F71" s="37">
        <f>F72+F73+F74+F102</f>
        <v>2255.8589999999999</v>
      </c>
    </row>
    <row r="72" spans="1:6" s="52" customFormat="1" ht="14.25" customHeight="1" x14ac:dyDescent="0.2">
      <c r="A72" s="38">
        <v>1001</v>
      </c>
      <c r="B72" s="77" t="s">
        <v>91</v>
      </c>
      <c r="C72" s="39">
        <f>'3'!F205</f>
        <v>1759.885</v>
      </c>
      <c r="D72" s="39">
        <v>0</v>
      </c>
      <c r="E72" s="39">
        <f>'3'!H205</f>
        <v>484.27499999999998</v>
      </c>
      <c r="F72" s="39">
        <v>0</v>
      </c>
    </row>
    <row r="73" spans="1:6" s="52" customFormat="1" hidden="1" x14ac:dyDescent="0.2">
      <c r="A73" s="38">
        <v>1003</v>
      </c>
      <c r="B73" s="77" t="s">
        <v>69</v>
      </c>
      <c r="C73" s="39"/>
      <c r="D73" s="39"/>
      <c r="E73" s="39"/>
      <c r="F73" s="39"/>
    </row>
    <row r="74" spans="1:6" s="52" customFormat="1" x14ac:dyDescent="0.2">
      <c r="A74" s="38">
        <v>1004</v>
      </c>
      <c r="B74" s="77" t="s">
        <v>74</v>
      </c>
      <c r="C74" s="39">
        <f>'3'!F90+'3'!F209</f>
        <v>25862.422999999999</v>
      </c>
      <c r="D74" s="39">
        <f>'3'!G90+'3'!G209</f>
        <v>25549.605</v>
      </c>
      <c r="E74" s="39">
        <f>'3'!H90+'3'!H209</f>
        <v>2568.6770000000001</v>
      </c>
      <c r="F74" s="39">
        <f>'3'!I90+'3'!I209</f>
        <v>2255.8589999999999</v>
      </c>
    </row>
    <row r="75" spans="1:6" s="52" customFormat="1" hidden="1" x14ac:dyDescent="0.2">
      <c r="A75" s="38">
        <v>1004</v>
      </c>
      <c r="B75" s="77" t="s">
        <v>52</v>
      </c>
      <c r="C75" s="39">
        <v>0</v>
      </c>
      <c r="D75" s="39">
        <v>0</v>
      </c>
      <c r="E75" s="39">
        <v>0</v>
      </c>
      <c r="F75" s="39">
        <v>0</v>
      </c>
    </row>
    <row r="76" spans="1:6" s="52" customFormat="1" hidden="1" x14ac:dyDescent="0.2">
      <c r="A76" s="38">
        <v>1004</v>
      </c>
      <c r="B76" s="77" t="s">
        <v>52</v>
      </c>
      <c r="C76" s="39">
        <v>0</v>
      </c>
      <c r="D76" s="39">
        <v>0</v>
      </c>
      <c r="E76" s="39">
        <v>0</v>
      </c>
      <c r="F76" s="39">
        <v>0</v>
      </c>
    </row>
    <row r="77" spans="1:6" s="52" customFormat="1" hidden="1" x14ac:dyDescent="0.2">
      <c r="A77" s="38">
        <v>1004</v>
      </c>
      <c r="B77" s="77" t="s">
        <v>52</v>
      </c>
      <c r="C77" s="39">
        <v>0</v>
      </c>
      <c r="D77" s="39">
        <v>0</v>
      </c>
      <c r="E77" s="39">
        <v>0</v>
      </c>
      <c r="F77" s="39">
        <v>0</v>
      </c>
    </row>
    <row r="78" spans="1:6" s="52" customFormat="1" hidden="1" x14ac:dyDescent="0.2">
      <c r="A78" s="38">
        <v>1004</v>
      </c>
      <c r="B78" s="77" t="s">
        <v>70</v>
      </c>
      <c r="C78" s="39">
        <v>0</v>
      </c>
      <c r="D78" s="39">
        <v>0</v>
      </c>
      <c r="E78" s="39">
        <v>0</v>
      </c>
      <c r="F78" s="39">
        <v>0</v>
      </c>
    </row>
    <row r="79" spans="1:6" s="52" customFormat="1" hidden="1" x14ac:dyDescent="0.2">
      <c r="A79" s="38">
        <v>1004</v>
      </c>
      <c r="B79" s="77" t="s">
        <v>70</v>
      </c>
      <c r="C79" s="39">
        <v>0</v>
      </c>
      <c r="D79" s="39">
        <v>0</v>
      </c>
      <c r="E79" s="39">
        <v>0</v>
      </c>
      <c r="F79" s="39">
        <v>0</v>
      </c>
    </row>
    <row r="80" spans="1:6" s="52" customFormat="1" hidden="1" x14ac:dyDescent="0.2">
      <c r="A80" s="38">
        <v>1004</v>
      </c>
      <c r="B80" s="77" t="s">
        <v>70</v>
      </c>
      <c r="C80" s="39">
        <v>0</v>
      </c>
      <c r="D80" s="39">
        <v>0</v>
      </c>
      <c r="E80" s="39">
        <v>0</v>
      </c>
      <c r="F80" s="39">
        <v>0</v>
      </c>
    </row>
    <row r="81" spans="1:6" s="52" customFormat="1" ht="38.25" hidden="1" x14ac:dyDescent="0.2">
      <c r="A81" s="38">
        <v>1004</v>
      </c>
      <c r="B81" s="77" t="s">
        <v>75</v>
      </c>
      <c r="C81" s="39">
        <v>0</v>
      </c>
      <c r="D81" s="39">
        <v>0</v>
      </c>
      <c r="E81" s="39">
        <v>0</v>
      </c>
      <c r="F81" s="39">
        <v>0</v>
      </c>
    </row>
    <row r="82" spans="1:6" s="52" customFormat="1" ht="38.25" hidden="1" x14ac:dyDescent="0.2">
      <c r="A82" s="38">
        <v>1004</v>
      </c>
      <c r="B82" s="77" t="s">
        <v>75</v>
      </c>
      <c r="C82" s="39">
        <v>0</v>
      </c>
      <c r="D82" s="39">
        <v>0</v>
      </c>
      <c r="E82" s="39">
        <v>0</v>
      </c>
      <c r="F82" s="39">
        <v>0</v>
      </c>
    </row>
    <row r="83" spans="1:6" s="52" customFormat="1" hidden="1" x14ac:dyDescent="0.2">
      <c r="A83" s="38">
        <v>1004</v>
      </c>
      <c r="B83" s="77" t="s">
        <v>76</v>
      </c>
      <c r="C83" s="39">
        <v>0</v>
      </c>
      <c r="D83" s="39">
        <v>0</v>
      </c>
      <c r="E83" s="39">
        <v>0</v>
      </c>
      <c r="F83" s="39">
        <v>0</v>
      </c>
    </row>
    <row r="84" spans="1:6" s="52" customFormat="1" hidden="1" x14ac:dyDescent="0.2">
      <c r="A84" s="38">
        <v>1004</v>
      </c>
      <c r="B84" s="77" t="s">
        <v>77</v>
      </c>
      <c r="C84" s="39">
        <v>0</v>
      </c>
      <c r="D84" s="39">
        <v>0</v>
      </c>
      <c r="E84" s="39">
        <v>0</v>
      </c>
      <c r="F84" s="39">
        <v>0</v>
      </c>
    </row>
    <row r="85" spans="1:6" s="52" customFormat="1" ht="25.5" hidden="1" x14ac:dyDescent="0.2">
      <c r="A85" s="38">
        <v>1004</v>
      </c>
      <c r="B85" s="77" t="s">
        <v>43</v>
      </c>
      <c r="C85" s="39">
        <v>0</v>
      </c>
      <c r="D85" s="39">
        <v>0</v>
      </c>
      <c r="E85" s="39">
        <v>0</v>
      </c>
      <c r="F85" s="39">
        <v>0</v>
      </c>
    </row>
    <row r="86" spans="1:6" s="52" customFormat="1" hidden="1" x14ac:dyDescent="0.2">
      <c r="A86" s="38">
        <v>1004</v>
      </c>
      <c r="B86" s="77" t="s">
        <v>53</v>
      </c>
      <c r="C86" s="39">
        <v>0</v>
      </c>
      <c r="D86" s="39">
        <v>0</v>
      </c>
      <c r="E86" s="39">
        <v>0</v>
      </c>
      <c r="F86" s="39">
        <v>0</v>
      </c>
    </row>
    <row r="87" spans="1:6" s="52" customFormat="1" hidden="1" x14ac:dyDescent="0.2">
      <c r="A87" s="38">
        <v>1004</v>
      </c>
      <c r="B87" s="77" t="s">
        <v>53</v>
      </c>
      <c r="C87" s="39">
        <v>0</v>
      </c>
      <c r="D87" s="39">
        <v>0</v>
      </c>
      <c r="E87" s="39">
        <v>0</v>
      </c>
      <c r="F87" s="39">
        <v>0</v>
      </c>
    </row>
    <row r="88" spans="1:6" s="52" customFormat="1" ht="51" hidden="1" x14ac:dyDescent="0.2">
      <c r="A88" s="38">
        <v>1004</v>
      </c>
      <c r="B88" s="77" t="s">
        <v>78</v>
      </c>
      <c r="C88" s="39">
        <v>0</v>
      </c>
      <c r="D88" s="39">
        <v>0</v>
      </c>
      <c r="E88" s="39">
        <v>0</v>
      </c>
      <c r="F88" s="39">
        <v>0</v>
      </c>
    </row>
    <row r="89" spans="1:6" s="52" customFormat="1" ht="51" hidden="1" x14ac:dyDescent="0.2">
      <c r="A89" s="38">
        <v>1004</v>
      </c>
      <c r="B89" s="77" t="s">
        <v>78</v>
      </c>
      <c r="C89" s="39">
        <v>0</v>
      </c>
      <c r="D89" s="39">
        <v>0</v>
      </c>
      <c r="E89" s="39">
        <v>0</v>
      </c>
      <c r="F89" s="39">
        <v>0</v>
      </c>
    </row>
    <row r="90" spans="1:6" s="52" customFormat="1" hidden="1" x14ac:dyDescent="0.2">
      <c r="A90" s="38">
        <v>1004</v>
      </c>
      <c r="B90" s="77" t="s">
        <v>76</v>
      </c>
      <c r="C90" s="39">
        <v>0</v>
      </c>
      <c r="D90" s="39">
        <v>0</v>
      </c>
      <c r="E90" s="39">
        <v>0</v>
      </c>
      <c r="F90" s="39">
        <v>0</v>
      </c>
    </row>
    <row r="91" spans="1:6" s="52" customFormat="1" hidden="1" x14ac:dyDescent="0.2">
      <c r="A91" s="38">
        <v>1004</v>
      </c>
      <c r="B91" s="77" t="s">
        <v>77</v>
      </c>
      <c r="C91" s="39">
        <v>0</v>
      </c>
      <c r="D91" s="39">
        <v>0</v>
      </c>
      <c r="E91" s="39">
        <v>0</v>
      </c>
      <c r="F91" s="39">
        <v>0</v>
      </c>
    </row>
    <row r="92" spans="1:6" s="52" customFormat="1" hidden="1" x14ac:dyDescent="0.2">
      <c r="A92" s="38" t="s">
        <v>100</v>
      </c>
      <c r="B92" s="77" t="s">
        <v>52</v>
      </c>
      <c r="C92" s="39" t="e">
        <f t="shared" ref="C92:F94" si="5">C93</f>
        <v>#REF!</v>
      </c>
      <c r="D92" s="39" t="e">
        <f t="shared" si="5"/>
        <v>#REF!</v>
      </c>
      <c r="E92" s="39" t="e">
        <f t="shared" si="5"/>
        <v>#REF!</v>
      </c>
      <c r="F92" s="39" t="e">
        <f t="shared" si="5"/>
        <v>#REF!</v>
      </c>
    </row>
    <row r="93" spans="1:6" s="52" customFormat="1" ht="25.5" hidden="1" x14ac:dyDescent="0.2">
      <c r="A93" s="38" t="s">
        <v>100</v>
      </c>
      <c r="B93" s="77" t="s">
        <v>107</v>
      </c>
      <c r="C93" s="39" t="e">
        <f>C94+C98</f>
        <v>#REF!</v>
      </c>
      <c r="D93" s="39" t="e">
        <f>D94+D98</f>
        <v>#REF!</v>
      </c>
      <c r="E93" s="39" t="e">
        <f>E94+E98</f>
        <v>#REF!</v>
      </c>
      <c r="F93" s="39" t="e">
        <f>F94+F98</f>
        <v>#REF!</v>
      </c>
    </row>
    <row r="94" spans="1:6" s="52" customFormat="1" hidden="1" x14ac:dyDescent="0.2">
      <c r="A94" s="38" t="s">
        <v>100</v>
      </c>
      <c r="B94" s="77" t="s">
        <v>121</v>
      </c>
      <c r="C94" s="39" t="e">
        <f t="shared" si="5"/>
        <v>#REF!</v>
      </c>
      <c r="D94" s="39" t="e">
        <f t="shared" si="5"/>
        <v>#REF!</v>
      </c>
      <c r="E94" s="39" t="e">
        <f t="shared" si="5"/>
        <v>#REF!</v>
      </c>
      <c r="F94" s="39" t="e">
        <f t="shared" si="5"/>
        <v>#REF!</v>
      </c>
    </row>
    <row r="95" spans="1:6" s="52" customFormat="1" ht="51" hidden="1" x14ac:dyDescent="0.2">
      <c r="A95" s="38">
        <v>1004</v>
      </c>
      <c r="B95" s="77" t="s">
        <v>122</v>
      </c>
      <c r="C95" s="39" t="e">
        <f t="shared" ref="C95:F96" si="6">C96</f>
        <v>#REF!</v>
      </c>
      <c r="D95" s="39" t="e">
        <f t="shared" si="6"/>
        <v>#REF!</v>
      </c>
      <c r="E95" s="39" t="e">
        <f t="shared" si="6"/>
        <v>#REF!</v>
      </c>
      <c r="F95" s="39" t="e">
        <f t="shared" si="6"/>
        <v>#REF!</v>
      </c>
    </row>
    <row r="96" spans="1:6" s="52" customFormat="1" ht="25.5" hidden="1" x14ac:dyDescent="0.2">
      <c r="A96" s="38" t="s">
        <v>100</v>
      </c>
      <c r="B96" s="77" t="s">
        <v>109</v>
      </c>
      <c r="C96" s="39" t="e">
        <f t="shared" si="6"/>
        <v>#REF!</v>
      </c>
      <c r="D96" s="39" t="e">
        <f t="shared" si="6"/>
        <v>#REF!</v>
      </c>
      <c r="E96" s="39" t="e">
        <f t="shared" si="6"/>
        <v>#REF!</v>
      </c>
      <c r="F96" s="39" t="e">
        <f t="shared" si="6"/>
        <v>#REF!</v>
      </c>
    </row>
    <row r="97" spans="1:6" s="52" customFormat="1" hidden="1" x14ac:dyDescent="0.2">
      <c r="A97" s="38" t="s">
        <v>100</v>
      </c>
      <c r="B97" s="77" t="s">
        <v>110</v>
      </c>
      <c r="C97" s="39" t="e">
        <f>'3'!#REF!</f>
        <v>#REF!</v>
      </c>
      <c r="D97" s="39" t="e">
        <f>'3'!#REF!</f>
        <v>#REF!</v>
      </c>
      <c r="E97" s="39" t="e">
        <f>'3'!#REF!</f>
        <v>#REF!</v>
      </c>
      <c r="F97" s="39" t="e">
        <f>'3'!#REF!</f>
        <v>#REF!</v>
      </c>
    </row>
    <row r="98" spans="1:6" s="52" customFormat="1" ht="54" hidden="1" customHeight="1" x14ac:dyDescent="0.2">
      <c r="A98" s="38" t="s">
        <v>100</v>
      </c>
      <c r="B98" s="77" t="s">
        <v>103</v>
      </c>
      <c r="C98" s="39" t="e">
        <f t="shared" ref="C98:F100" si="7">C99</f>
        <v>#REF!</v>
      </c>
      <c r="D98" s="39" t="e">
        <f t="shared" si="7"/>
        <v>#REF!</v>
      </c>
      <c r="E98" s="39" t="e">
        <f t="shared" si="7"/>
        <v>#REF!</v>
      </c>
      <c r="F98" s="39" t="e">
        <f t="shared" si="7"/>
        <v>#REF!</v>
      </c>
    </row>
    <row r="99" spans="1:6" s="52" customFormat="1" ht="38.25" hidden="1" x14ac:dyDescent="0.2">
      <c r="A99" s="38">
        <v>1004</v>
      </c>
      <c r="B99" s="77" t="s">
        <v>75</v>
      </c>
      <c r="C99" s="39" t="e">
        <f t="shared" si="7"/>
        <v>#REF!</v>
      </c>
      <c r="D99" s="39" t="e">
        <f t="shared" si="7"/>
        <v>#REF!</v>
      </c>
      <c r="E99" s="39" t="e">
        <f t="shared" si="7"/>
        <v>#REF!</v>
      </c>
      <c r="F99" s="39" t="e">
        <f t="shared" si="7"/>
        <v>#REF!</v>
      </c>
    </row>
    <row r="100" spans="1:6" s="52" customFormat="1" ht="25.5" hidden="1" x14ac:dyDescent="0.2">
      <c r="A100" s="38" t="s">
        <v>100</v>
      </c>
      <c r="B100" s="77" t="s">
        <v>109</v>
      </c>
      <c r="C100" s="39" t="e">
        <f t="shared" si="7"/>
        <v>#REF!</v>
      </c>
      <c r="D100" s="39" t="e">
        <f t="shared" si="7"/>
        <v>#REF!</v>
      </c>
      <c r="E100" s="39" t="e">
        <f t="shared" si="7"/>
        <v>#REF!</v>
      </c>
      <c r="F100" s="39" t="e">
        <f t="shared" si="7"/>
        <v>#REF!</v>
      </c>
    </row>
    <row r="101" spans="1:6" s="52" customFormat="1" ht="13.5" hidden="1" customHeight="1" x14ac:dyDescent="0.2">
      <c r="A101" s="38" t="s">
        <v>100</v>
      </c>
      <c r="B101" s="77" t="s">
        <v>110</v>
      </c>
      <c r="C101" s="39" t="e">
        <f>'3'!#REF!</f>
        <v>#REF!</v>
      </c>
      <c r="D101" s="39" t="e">
        <f>'3'!#REF!</f>
        <v>#REF!</v>
      </c>
      <c r="E101" s="39" t="e">
        <f>'3'!#REF!</f>
        <v>#REF!</v>
      </c>
      <c r="F101" s="39" t="e">
        <f>'3'!#REF!</f>
        <v>#REF!</v>
      </c>
    </row>
    <row r="102" spans="1:6" s="52" customFormat="1" x14ac:dyDescent="0.2">
      <c r="A102" s="51">
        <f>'3'!C97</f>
        <v>1006</v>
      </c>
      <c r="B102" s="77" t="s">
        <v>125</v>
      </c>
      <c r="C102" s="39">
        <f>'3'!F97</f>
        <v>50</v>
      </c>
      <c r="D102" s="39">
        <f>'3'!G97</f>
        <v>0</v>
      </c>
      <c r="E102" s="39">
        <f>'3'!H97</f>
        <v>0</v>
      </c>
      <c r="F102" s="39">
        <f>'3'!I97</f>
        <v>0</v>
      </c>
    </row>
    <row r="103" spans="1:6" ht="38.25" hidden="1" x14ac:dyDescent="0.2">
      <c r="A103" s="51">
        <v>1006</v>
      </c>
      <c r="B103" s="77" t="s">
        <v>124</v>
      </c>
      <c r="C103" s="39" t="e">
        <f t="shared" ref="C103:F105" si="8">C104</f>
        <v>#REF!</v>
      </c>
      <c r="D103" s="39" t="e">
        <f t="shared" si="8"/>
        <v>#REF!</v>
      </c>
      <c r="E103" s="39" t="e">
        <f t="shared" si="8"/>
        <v>#REF!</v>
      </c>
      <c r="F103" s="39" t="e">
        <f t="shared" si="8"/>
        <v>#REF!</v>
      </c>
    </row>
    <row r="104" spans="1:6" ht="25.5" hidden="1" x14ac:dyDescent="0.2">
      <c r="A104" s="51">
        <v>1006</v>
      </c>
      <c r="B104" s="50" t="s">
        <v>123</v>
      </c>
      <c r="C104" s="39" t="e">
        <f t="shared" si="8"/>
        <v>#REF!</v>
      </c>
      <c r="D104" s="39" t="e">
        <f t="shared" si="8"/>
        <v>#REF!</v>
      </c>
      <c r="E104" s="39" t="e">
        <f t="shared" si="8"/>
        <v>#REF!</v>
      </c>
      <c r="F104" s="39" t="e">
        <f t="shared" si="8"/>
        <v>#REF!</v>
      </c>
    </row>
    <row r="105" spans="1:6" hidden="1" x14ac:dyDescent="0.2">
      <c r="A105" s="51">
        <v>1006</v>
      </c>
      <c r="B105" s="77" t="e">
        <f>'3'!#REF!</f>
        <v>#REF!</v>
      </c>
      <c r="C105" s="39" t="e">
        <f t="shared" si="8"/>
        <v>#REF!</v>
      </c>
      <c r="D105" s="39" t="e">
        <f t="shared" si="8"/>
        <v>#REF!</v>
      </c>
      <c r="E105" s="39" t="e">
        <f t="shared" si="8"/>
        <v>#REF!</v>
      </c>
      <c r="F105" s="39" t="e">
        <f t="shared" si="8"/>
        <v>#REF!</v>
      </c>
    </row>
    <row r="106" spans="1:6" hidden="1" x14ac:dyDescent="0.2">
      <c r="A106" s="51" t="e">
        <f>'3'!#REF!</f>
        <v>#REF!</v>
      </c>
      <c r="B106" s="77" t="e">
        <f>'3'!#REF!</f>
        <v>#REF!</v>
      </c>
      <c r="C106" s="39" t="e">
        <f>'3'!#REF!</f>
        <v>#REF!</v>
      </c>
      <c r="D106" s="39" t="e">
        <f>'3'!#REF!</f>
        <v>#REF!</v>
      </c>
      <c r="E106" s="39" t="e">
        <f>'3'!#REF!</f>
        <v>#REF!</v>
      </c>
      <c r="F106" s="39" t="e">
        <f>'3'!#REF!</f>
        <v>#REF!</v>
      </c>
    </row>
    <row r="107" spans="1:6" ht="63.75" hidden="1" x14ac:dyDescent="0.2">
      <c r="A107" s="51">
        <v>1006</v>
      </c>
      <c r="B107" s="77" t="s">
        <v>61</v>
      </c>
      <c r="C107" s="39" t="e">
        <f>C108</f>
        <v>#REF!</v>
      </c>
      <c r="D107" s="39"/>
      <c r="E107" s="39" t="e">
        <f>E108</f>
        <v>#REF!</v>
      </c>
      <c r="F107" s="39"/>
    </row>
    <row r="108" spans="1:6" ht="25.5" hidden="1" x14ac:dyDescent="0.2">
      <c r="A108" s="51">
        <v>1006</v>
      </c>
      <c r="B108" s="77" t="s">
        <v>126</v>
      </c>
      <c r="C108" s="39" t="e">
        <f>C109</f>
        <v>#REF!</v>
      </c>
      <c r="D108" s="39"/>
      <c r="E108" s="39" t="e">
        <f>E109</f>
        <v>#REF!</v>
      </c>
      <c r="F108" s="39"/>
    </row>
    <row r="109" spans="1:6" ht="25.5" hidden="1" x14ac:dyDescent="0.2">
      <c r="A109" s="51">
        <v>1006</v>
      </c>
      <c r="B109" s="77" t="s">
        <v>56</v>
      </c>
      <c r="C109" s="39" t="e">
        <f>C110</f>
        <v>#REF!</v>
      </c>
      <c r="D109" s="39"/>
      <c r="E109" s="39" t="e">
        <f>E110</f>
        <v>#REF!</v>
      </c>
      <c r="F109" s="39"/>
    </row>
    <row r="110" spans="1:6" hidden="1" x14ac:dyDescent="0.2">
      <c r="A110" s="51">
        <v>1006</v>
      </c>
      <c r="B110" s="77" t="s">
        <v>57</v>
      </c>
      <c r="C110" s="39" t="e">
        <f>'3'!#REF!</f>
        <v>#REF!</v>
      </c>
      <c r="D110" s="39"/>
      <c r="E110" s="39" t="e">
        <f>'3'!#REF!</f>
        <v>#REF!</v>
      </c>
      <c r="F110" s="39"/>
    </row>
    <row r="111" spans="1:6" x14ac:dyDescent="0.2">
      <c r="A111" s="34" t="s">
        <v>25</v>
      </c>
      <c r="B111" s="76" t="s">
        <v>79</v>
      </c>
      <c r="C111" s="37">
        <f>C112</f>
        <v>4149.8649999999998</v>
      </c>
      <c r="D111" s="37">
        <f>D112</f>
        <v>0</v>
      </c>
      <c r="E111" s="37">
        <f>E112</f>
        <v>797.76099999999997</v>
      </c>
      <c r="F111" s="37">
        <f>F112</f>
        <v>0</v>
      </c>
    </row>
    <row r="112" spans="1:6" s="52" customFormat="1" x14ac:dyDescent="0.2">
      <c r="A112" s="38">
        <v>1101</v>
      </c>
      <c r="B112" s="77" t="s">
        <v>80</v>
      </c>
      <c r="C112" s="39">
        <f>'3'!F101</f>
        <v>4149.8649999999998</v>
      </c>
      <c r="D112" s="39">
        <f>'3'!G101</f>
        <v>0</v>
      </c>
      <c r="E112" s="39">
        <f>'3'!H101</f>
        <v>797.76099999999997</v>
      </c>
      <c r="F112" s="39">
        <f>'3'!I101</f>
        <v>0</v>
      </c>
    </row>
    <row r="113" spans="1:6" ht="56.25" hidden="1" customHeight="1" x14ac:dyDescent="0.2">
      <c r="A113" s="38">
        <v>1101</v>
      </c>
      <c r="B113" s="77" t="s">
        <v>111</v>
      </c>
      <c r="C113" s="39">
        <f t="shared" ref="C113:F116" si="9">C114</f>
        <v>2492.6219999999998</v>
      </c>
      <c r="D113" s="39">
        <f t="shared" si="9"/>
        <v>0</v>
      </c>
      <c r="E113" s="39">
        <f t="shared" si="9"/>
        <v>510.14800000000002</v>
      </c>
      <c r="F113" s="39">
        <f t="shared" si="9"/>
        <v>0</v>
      </c>
    </row>
    <row r="114" spans="1:6" ht="38.25" hidden="1" x14ac:dyDescent="0.2">
      <c r="A114" s="38">
        <v>1101</v>
      </c>
      <c r="B114" s="77" t="s">
        <v>64</v>
      </c>
      <c r="C114" s="39">
        <f t="shared" ref="C114:F115" si="10">C115</f>
        <v>2492.6219999999998</v>
      </c>
      <c r="D114" s="39">
        <f t="shared" si="10"/>
        <v>0</v>
      </c>
      <c r="E114" s="39">
        <f t="shared" si="10"/>
        <v>510.14800000000002</v>
      </c>
      <c r="F114" s="39">
        <f t="shared" si="10"/>
        <v>0</v>
      </c>
    </row>
    <row r="115" spans="1:6" ht="38.25" hidden="1" x14ac:dyDescent="0.2">
      <c r="A115" s="38">
        <v>1101</v>
      </c>
      <c r="B115" s="77" t="s">
        <v>65</v>
      </c>
      <c r="C115" s="39">
        <f t="shared" si="10"/>
        <v>2492.6219999999998</v>
      </c>
      <c r="D115" s="39">
        <f t="shared" si="10"/>
        <v>0</v>
      </c>
      <c r="E115" s="39">
        <f t="shared" si="10"/>
        <v>510.14800000000002</v>
      </c>
      <c r="F115" s="39">
        <f t="shared" si="10"/>
        <v>0</v>
      </c>
    </row>
    <row r="116" spans="1:6" ht="25.5" hidden="1" x14ac:dyDescent="0.2">
      <c r="A116" s="38">
        <v>1101</v>
      </c>
      <c r="B116" s="77" t="s">
        <v>56</v>
      </c>
      <c r="C116" s="39">
        <f t="shared" si="9"/>
        <v>2492.6219999999998</v>
      </c>
      <c r="D116" s="39">
        <f t="shared" si="9"/>
        <v>0</v>
      </c>
      <c r="E116" s="39">
        <f t="shared" si="9"/>
        <v>510.14800000000002</v>
      </c>
      <c r="F116" s="39">
        <f t="shared" si="9"/>
        <v>0</v>
      </c>
    </row>
    <row r="117" spans="1:6" ht="15" hidden="1" customHeight="1" x14ac:dyDescent="0.2">
      <c r="A117" s="38">
        <v>1101</v>
      </c>
      <c r="B117" s="77" t="s">
        <v>57</v>
      </c>
      <c r="C117" s="39">
        <f>'3'!F107</f>
        <v>2492.6219999999998</v>
      </c>
      <c r="D117" s="39">
        <f>'3'!G107</f>
        <v>0</v>
      </c>
      <c r="E117" s="39">
        <f>'3'!H107</f>
        <v>510.14800000000002</v>
      </c>
      <c r="F117" s="39">
        <f>'3'!I107</f>
        <v>0</v>
      </c>
    </row>
    <row r="118" spans="1:6" ht="1.1499999999999999" hidden="1" customHeight="1" x14ac:dyDescent="0.2">
      <c r="A118" s="38">
        <v>1101</v>
      </c>
      <c r="B118" s="77" t="s">
        <v>112</v>
      </c>
      <c r="C118" s="39" t="e">
        <f>C119+C123</f>
        <v>#REF!</v>
      </c>
      <c r="D118" s="39" t="e">
        <f>D119+D123</f>
        <v>#REF!</v>
      </c>
      <c r="E118" s="39" t="e">
        <f>E119+E123</f>
        <v>#REF!</v>
      </c>
      <c r="F118" s="39" t="e">
        <f>F119+F123</f>
        <v>#REF!</v>
      </c>
    </row>
    <row r="119" spans="1:6" ht="63.75" hidden="1" x14ac:dyDescent="0.2">
      <c r="A119" s="38">
        <v>1101</v>
      </c>
      <c r="B119" s="77" t="s">
        <v>61</v>
      </c>
      <c r="C119" s="39" t="e">
        <f>C120</f>
        <v>#REF!</v>
      </c>
      <c r="D119" s="39"/>
      <c r="E119" s="39" t="e">
        <f>E120</f>
        <v>#REF!</v>
      </c>
      <c r="F119" s="39"/>
    </row>
    <row r="120" spans="1:6" ht="38.25" hidden="1" x14ac:dyDescent="0.2">
      <c r="A120" s="38">
        <v>1101</v>
      </c>
      <c r="B120" s="77" t="s">
        <v>118</v>
      </c>
      <c r="C120" s="39" t="e">
        <f>C121</f>
        <v>#REF!</v>
      </c>
      <c r="D120" s="39"/>
      <c r="E120" s="39" t="e">
        <f>E121</f>
        <v>#REF!</v>
      </c>
      <c r="F120" s="39"/>
    </row>
    <row r="121" spans="1:6" hidden="1" x14ac:dyDescent="0.2">
      <c r="A121" s="38">
        <v>1101</v>
      </c>
      <c r="B121" s="77" t="s">
        <v>76</v>
      </c>
      <c r="C121" s="39" t="e">
        <f>C122</f>
        <v>#REF!</v>
      </c>
      <c r="D121" s="39"/>
      <c r="E121" s="39" t="e">
        <f>E122</f>
        <v>#REF!</v>
      </c>
      <c r="F121" s="39"/>
    </row>
    <row r="122" spans="1:6" hidden="1" x14ac:dyDescent="0.2">
      <c r="A122" s="38">
        <v>1101</v>
      </c>
      <c r="B122" s="77" t="s">
        <v>77</v>
      </c>
      <c r="C122" s="39" t="e">
        <f>'3'!#REF!</f>
        <v>#REF!</v>
      </c>
      <c r="D122" s="39"/>
      <c r="E122" s="39" t="e">
        <f>'3'!#REF!</f>
        <v>#REF!</v>
      </c>
      <c r="F122" s="39"/>
    </row>
    <row r="123" spans="1:6" ht="25.5" hidden="1" x14ac:dyDescent="0.2">
      <c r="A123" s="38">
        <v>1101</v>
      </c>
      <c r="B123" s="77" t="s">
        <v>119</v>
      </c>
      <c r="C123" s="39" t="e">
        <f t="shared" ref="C123:F124" si="11">C124</f>
        <v>#REF!</v>
      </c>
      <c r="D123" s="39" t="e">
        <f t="shared" si="11"/>
        <v>#REF!</v>
      </c>
      <c r="E123" s="39" t="e">
        <f t="shared" si="11"/>
        <v>#REF!</v>
      </c>
      <c r="F123" s="39" t="e">
        <f t="shared" si="11"/>
        <v>#REF!</v>
      </c>
    </row>
    <row r="124" spans="1:6" hidden="1" x14ac:dyDescent="0.2">
      <c r="A124" s="38">
        <v>1101</v>
      </c>
      <c r="B124" s="77" t="s">
        <v>76</v>
      </c>
      <c r="C124" s="39" t="e">
        <f t="shared" si="11"/>
        <v>#REF!</v>
      </c>
      <c r="D124" s="39" t="e">
        <f t="shared" si="11"/>
        <v>#REF!</v>
      </c>
      <c r="E124" s="39" t="e">
        <f t="shared" si="11"/>
        <v>#REF!</v>
      </c>
      <c r="F124" s="39" t="e">
        <f t="shared" si="11"/>
        <v>#REF!</v>
      </c>
    </row>
    <row r="125" spans="1:6" hidden="1" x14ac:dyDescent="0.2">
      <c r="A125" s="38">
        <v>1101</v>
      </c>
      <c r="B125" s="77" t="s">
        <v>77</v>
      </c>
      <c r="C125" s="39" t="e">
        <f>'3'!#REF!</f>
        <v>#REF!</v>
      </c>
      <c r="D125" s="39" t="e">
        <f>'3'!#REF!</f>
        <v>#REF!</v>
      </c>
      <c r="E125" s="39" t="e">
        <f>'3'!#REF!</f>
        <v>#REF!</v>
      </c>
      <c r="F125" s="39" t="e">
        <f>'3'!#REF!</f>
        <v>#REF!</v>
      </c>
    </row>
    <row r="126" spans="1:6" x14ac:dyDescent="0.2">
      <c r="A126" s="34">
        <v>1200</v>
      </c>
      <c r="B126" s="76" t="s">
        <v>93</v>
      </c>
      <c r="C126" s="37">
        <f>C127</f>
        <v>2548.7559999999999</v>
      </c>
      <c r="D126" s="37">
        <v>0</v>
      </c>
      <c r="E126" s="37">
        <f>E127</f>
        <v>423.726</v>
      </c>
      <c r="F126" s="37">
        <v>0</v>
      </c>
    </row>
    <row r="127" spans="1:6" s="52" customFormat="1" x14ac:dyDescent="0.2">
      <c r="A127" s="38">
        <v>1202</v>
      </c>
      <c r="B127" s="77" t="s">
        <v>94</v>
      </c>
      <c r="C127" s="39">
        <f>'3'!F213</f>
        <v>2548.7559999999999</v>
      </c>
      <c r="D127" s="39">
        <f>'3'!G213</f>
        <v>0</v>
      </c>
      <c r="E127" s="39">
        <f>'3'!H213</f>
        <v>423.726</v>
      </c>
      <c r="F127" s="39">
        <f>'3'!I213</f>
        <v>0</v>
      </c>
    </row>
    <row r="128" spans="1:6" x14ac:dyDescent="0.2">
      <c r="A128" s="34" t="s">
        <v>13</v>
      </c>
      <c r="B128" s="76" t="s">
        <v>149</v>
      </c>
      <c r="C128" s="37">
        <f>C129</f>
        <v>1100</v>
      </c>
      <c r="D128" s="37">
        <v>0</v>
      </c>
      <c r="E128" s="37">
        <f>E129</f>
        <v>262.09800000000001</v>
      </c>
      <c r="F128" s="37">
        <v>0</v>
      </c>
    </row>
    <row r="129" spans="1:6" s="52" customFormat="1" x14ac:dyDescent="0.2">
      <c r="A129" s="38">
        <v>1301</v>
      </c>
      <c r="B129" s="77" t="s">
        <v>143</v>
      </c>
      <c r="C129" s="39">
        <f>'3'!F32</f>
        <v>1100</v>
      </c>
      <c r="D129" s="39">
        <v>0</v>
      </c>
      <c r="E129" s="39">
        <f>'3'!H32</f>
        <v>262.09800000000001</v>
      </c>
      <c r="F129" s="39">
        <v>0</v>
      </c>
    </row>
    <row r="130" spans="1:6" ht="25.5" x14ac:dyDescent="0.2">
      <c r="A130" s="34" t="s">
        <v>14</v>
      </c>
      <c r="B130" s="76" t="s">
        <v>150</v>
      </c>
      <c r="C130" s="37">
        <f>C131+C132</f>
        <v>40976.120999999999</v>
      </c>
      <c r="D130" s="37">
        <f>D131+D132</f>
        <v>363</v>
      </c>
      <c r="E130" s="37">
        <f>E131+E132</f>
        <v>12942.499</v>
      </c>
      <c r="F130" s="37">
        <f>F131+F132</f>
        <v>0</v>
      </c>
    </row>
    <row r="131" spans="1:6" s="52" customFormat="1" ht="25.5" x14ac:dyDescent="0.2">
      <c r="A131" s="38">
        <v>1401</v>
      </c>
      <c r="B131" s="77" t="s">
        <v>50</v>
      </c>
      <c r="C131" s="39">
        <f>'3'!F36</f>
        <v>24888</v>
      </c>
      <c r="D131" s="39">
        <f>'3'!G36</f>
        <v>363</v>
      </c>
      <c r="E131" s="39">
        <f>'3'!H36</f>
        <v>12246.33</v>
      </c>
      <c r="F131" s="39">
        <f>'3'!I36</f>
        <v>0</v>
      </c>
    </row>
    <row r="132" spans="1:6" s="52" customFormat="1" x14ac:dyDescent="0.2">
      <c r="A132" s="38">
        <v>1403</v>
      </c>
      <c r="B132" s="77" t="s">
        <v>142</v>
      </c>
      <c r="C132" s="39">
        <f>'3'!F40</f>
        <v>16088.120999999999</v>
      </c>
      <c r="D132" s="39">
        <f>'3'!G40</f>
        <v>0</v>
      </c>
      <c r="E132" s="39">
        <f>'3'!H40</f>
        <v>696.16899999999998</v>
      </c>
      <c r="F132" s="39">
        <f>'3'!I40</f>
        <v>0</v>
      </c>
    </row>
    <row r="133" spans="1:6" ht="12.75" customHeight="1" x14ac:dyDescent="0.2">
      <c r="A133" s="153" t="s">
        <v>7</v>
      </c>
      <c r="B133" s="154"/>
      <c r="C133" s="37">
        <f>C12+C33+C38+C55+C57+C69+C71+C111+C126+C128+C130</f>
        <v>302368.54499999993</v>
      </c>
      <c r="D133" s="37">
        <f>D12+D33+D38+D55+D57+D69+D71+D111+D126+D128+D130</f>
        <v>48940.884000000005</v>
      </c>
      <c r="E133" s="37">
        <f>E12+E33+E38+E55+E57+E69+E71+E111+E126+E128+E130</f>
        <v>62790.629000000001</v>
      </c>
      <c r="F133" s="37">
        <f>F12+F33+F38+F55+F57+F69+F71+F111+F126+F128+F130</f>
        <v>4409.9670000000006</v>
      </c>
    </row>
    <row r="134" spans="1:6" hidden="1" x14ac:dyDescent="0.2">
      <c r="A134" s="38">
        <v>0</v>
      </c>
      <c r="B134" s="77" t="s">
        <v>96</v>
      </c>
      <c r="C134" s="39">
        <v>0</v>
      </c>
      <c r="D134" s="39">
        <v>0</v>
      </c>
      <c r="E134" s="5"/>
    </row>
    <row r="135" spans="1:6" hidden="1" x14ac:dyDescent="0.2">
      <c r="A135" s="38">
        <v>0</v>
      </c>
      <c r="B135" s="77" t="s">
        <v>96</v>
      </c>
      <c r="C135" s="39">
        <v>0</v>
      </c>
      <c r="D135" s="39">
        <v>0</v>
      </c>
      <c r="E135" s="5"/>
    </row>
    <row r="136" spans="1:6" hidden="1" x14ac:dyDescent="0.2">
      <c r="A136" s="38">
        <v>0</v>
      </c>
      <c r="B136" s="77" t="s">
        <v>96</v>
      </c>
      <c r="C136" s="39">
        <v>0</v>
      </c>
      <c r="D136" s="39">
        <v>0</v>
      </c>
      <c r="E136" s="5"/>
    </row>
    <row r="137" spans="1:6" hidden="1" x14ac:dyDescent="0.2">
      <c r="A137" s="38">
        <v>0</v>
      </c>
      <c r="B137" s="77" t="s">
        <v>96</v>
      </c>
      <c r="C137" s="39">
        <v>0</v>
      </c>
      <c r="D137" s="39">
        <v>0</v>
      </c>
      <c r="E137" s="5"/>
    </row>
    <row r="138" spans="1:6" hidden="1" x14ac:dyDescent="0.2">
      <c r="A138" s="38">
        <v>0</v>
      </c>
      <c r="B138" s="77" t="s">
        <v>96</v>
      </c>
      <c r="C138" s="39">
        <v>0</v>
      </c>
      <c r="D138" s="39">
        <v>0</v>
      </c>
      <c r="E138" s="5"/>
    </row>
    <row r="139" spans="1:6" hidden="1" x14ac:dyDescent="0.2">
      <c r="A139" s="38">
        <v>0</v>
      </c>
      <c r="B139" s="77" t="s">
        <v>96</v>
      </c>
      <c r="C139" s="39">
        <v>0</v>
      </c>
      <c r="D139" s="39">
        <v>0</v>
      </c>
      <c r="E139" s="5"/>
    </row>
    <row r="140" spans="1:6" hidden="1" x14ac:dyDescent="0.2">
      <c r="A140" s="38">
        <v>0</v>
      </c>
      <c r="B140" s="77" t="s">
        <v>96</v>
      </c>
      <c r="C140" s="39">
        <v>0</v>
      </c>
      <c r="D140" s="39">
        <v>0</v>
      </c>
      <c r="E140" s="5"/>
    </row>
    <row r="141" spans="1:6" hidden="1" x14ac:dyDescent="0.2">
      <c r="A141" s="38">
        <v>0</v>
      </c>
      <c r="B141" s="77" t="s">
        <v>96</v>
      </c>
      <c r="C141" s="39">
        <v>0</v>
      </c>
      <c r="D141" s="39">
        <v>0</v>
      </c>
      <c r="E141" s="5"/>
    </row>
    <row r="142" spans="1:6" hidden="1" x14ac:dyDescent="0.2">
      <c r="A142" s="38">
        <v>0</v>
      </c>
      <c r="B142" s="77" t="s">
        <v>96</v>
      </c>
      <c r="C142" s="39">
        <v>0</v>
      </c>
      <c r="D142" s="39">
        <v>0</v>
      </c>
      <c r="E142" s="5"/>
    </row>
    <row r="143" spans="1:6" hidden="1" x14ac:dyDescent="0.2">
      <c r="A143" s="38">
        <v>0</v>
      </c>
      <c r="B143" s="77" t="s">
        <v>96</v>
      </c>
      <c r="C143" s="39">
        <v>0</v>
      </c>
      <c r="D143" s="39">
        <v>0</v>
      </c>
      <c r="E143" s="5"/>
    </row>
    <row r="144" spans="1:6" hidden="1" x14ac:dyDescent="0.2">
      <c r="A144" s="38">
        <v>0</v>
      </c>
      <c r="B144" s="77" t="s">
        <v>96</v>
      </c>
      <c r="C144" s="39">
        <v>0</v>
      </c>
      <c r="D144" s="39">
        <v>0</v>
      </c>
      <c r="E144" s="5"/>
    </row>
    <row r="145" spans="1:11" x14ac:dyDescent="0.2">
      <c r="C145" s="72"/>
    </row>
    <row r="147" spans="1:11" s="13" customFormat="1" ht="71.650000000000006" customHeight="1" x14ac:dyDescent="0.2">
      <c r="A147" s="40"/>
      <c r="B147" s="80"/>
      <c r="C147" s="41"/>
      <c r="D147" s="42"/>
      <c r="G147" s="6"/>
      <c r="K147" s="6"/>
    </row>
    <row r="148" spans="1:11" s="13" customFormat="1" x14ac:dyDescent="0.2">
      <c r="A148" s="40"/>
      <c r="B148" s="80"/>
      <c r="C148" s="41"/>
      <c r="D148" s="42"/>
      <c r="G148" s="6"/>
      <c r="K148" s="6"/>
    </row>
    <row r="149" spans="1:11" s="13" customFormat="1" x14ac:dyDescent="0.2">
      <c r="A149" s="40"/>
      <c r="B149" s="80"/>
      <c r="C149" s="41"/>
      <c r="D149" s="42"/>
      <c r="G149" s="6"/>
    </row>
    <row r="150" spans="1:11" s="13" customFormat="1" x14ac:dyDescent="0.2">
      <c r="A150" s="40"/>
      <c r="B150" s="80"/>
      <c r="C150" s="41"/>
      <c r="D150" s="42"/>
      <c r="G150" s="6"/>
    </row>
    <row r="151" spans="1:11" s="13" customFormat="1" x14ac:dyDescent="0.2">
      <c r="A151" s="40"/>
      <c r="B151" s="80"/>
      <c r="C151" s="41"/>
      <c r="D151" s="42"/>
    </row>
    <row r="152" spans="1:11" x14ac:dyDescent="0.2">
      <c r="B152" s="81"/>
      <c r="G152" s="13"/>
      <c r="K152" s="13"/>
    </row>
    <row r="153" spans="1:11" x14ac:dyDescent="0.2">
      <c r="B153" s="81"/>
      <c r="G153" s="13"/>
      <c r="K153" s="13"/>
    </row>
    <row r="154" spans="1:11" x14ac:dyDescent="0.2">
      <c r="B154" s="81"/>
      <c r="G154" s="13"/>
    </row>
    <row r="155" spans="1:11" x14ac:dyDescent="0.2">
      <c r="G155" s="13"/>
    </row>
  </sheetData>
  <sheetProtection selectLockedCells="1" selectUnlockedCells="1"/>
  <mergeCells count="10">
    <mergeCell ref="A133:B133"/>
    <mergeCell ref="A8:A10"/>
    <mergeCell ref="B8:B10"/>
    <mergeCell ref="C8:D9"/>
    <mergeCell ref="E8:F9"/>
    <mergeCell ref="A1:F1"/>
    <mergeCell ref="A5:F5"/>
    <mergeCell ref="A2:F2"/>
    <mergeCell ref="A3:F3"/>
    <mergeCell ref="A4:F4"/>
  </mergeCells>
  <pageMargins left="0.78740157480314965" right="0.39370078740157483" top="0.59055118110236227" bottom="0.59055118110236227" header="0" footer="0"/>
  <pageSetup paperSize="9" scale="88" firstPageNumber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2</xdr:row>
                <xdr:rowOff>0</xdr:rowOff>
              </from>
              <to>
                <xdr:col>28</xdr:col>
                <xdr:colOff>590550</xdr:colOff>
                <xdr:row>3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39"/>
  <sheetViews>
    <sheetView tabSelected="1" view="pageBreakPreview" topLeftCell="A114" zoomScaleSheetLayoutView="100" workbookViewId="0">
      <selection activeCell="J11" sqref="J11"/>
    </sheetView>
  </sheetViews>
  <sheetFormatPr defaultColWidth="9.140625" defaultRowHeight="12.75" x14ac:dyDescent="0.2"/>
  <cols>
    <col min="1" max="1" width="64.7109375" style="28" customWidth="1"/>
    <col min="2" max="2" width="11.5703125" style="28" customWidth="1"/>
    <col min="3" max="3" width="5.5703125" style="28" customWidth="1"/>
    <col min="4" max="4" width="12.28515625" style="116" customWidth="1"/>
    <col min="5" max="5" width="14.7109375" style="29" customWidth="1"/>
    <col min="6" max="6" width="15.5703125" style="7" customWidth="1"/>
    <col min="7" max="7" width="14.7109375" style="7" customWidth="1"/>
    <col min="8" max="16384" width="9.140625" style="7"/>
  </cols>
  <sheetData>
    <row r="1" spans="1:7" ht="16.5" customHeight="1" x14ac:dyDescent="0.2">
      <c r="A1" s="171" t="s">
        <v>194</v>
      </c>
      <c r="B1" s="171"/>
      <c r="C1" s="171"/>
      <c r="D1" s="171"/>
      <c r="E1" s="171"/>
      <c r="F1" s="171"/>
      <c r="G1" s="171"/>
    </row>
    <row r="2" spans="1:7" s="8" customFormat="1" ht="9" customHeight="1" x14ac:dyDescent="0.2">
      <c r="A2" s="172" t="s">
        <v>185</v>
      </c>
      <c r="B2" s="172"/>
      <c r="C2" s="172"/>
      <c r="D2" s="172"/>
      <c r="E2" s="172"/>
      <c r="F2" s="172"/>
      <c r="G2" s="172"/>
    </row>
    <row r="3" spans="1:7" s="1" customFormat="1" ht="10.5" customHeight="1" x14ac:dyDescent="0.2">
      <c r="A3" s="172" t="s">
        <v>186</v>
      </c>
      <c r="B3" s="172"/>
      <c r="C3" s="172"/>
      <c r="D3" s="172"/>
      <c r="E3" s="172"/>
      <c r="F3" s="172"/>
      <c r="G3" s="172"/>
    </row>
    <row r="4" spans="1:7" s="1" customFormat="1" ht="14.25" x14ac:dyDescent="0.2">
      <c r="A4" s="22"/>
      <c r="B4" s="22"/>
      <c r="C4" s="22"/>
      <c r="D4" s="22"/>
      <c r="E4" s="23"/>
      <c r="F4" s="3"/>
      <c r="G4" s="2"/>
    </row>
    <row r="5" spans="1:7" s="1" customFormat="1" ht="32.25" customHeight="1" x14ac:dyDescent="0.2">
      <c r="A5" s="177" t="s">
        <v>193</v>
      </c>
      <c r="B5" s="177"/>
      <c r="C5" s="177"/>
      <c r="D5" s="177"/>
      <c r="E5" s="177"/>
      <c r="F5" s="177"/>
      <c r="G5" s="177"/>
    </row>
    <row r="6" spans="1:7" s="1" customFormat="1" ht="1.5" customHeight="1" x14ac:dyDescent="0.2">
      <c r="A6" s="118"/>
      <c r="B6" s="118"/>
      <c r="C6" s="118"/>
      <c r="D6" s="118"/>
      <c r="E6" s="118"/>
      <c r="F6" s="3"/>
      <c r="G6" s="2"/>
    </row>
    <row r="7" spans="1:7" s="8" customFormat="1" ht="5.25" customHeight="1" x14ac:dyDescent="0.2">
      <c r="A7" s="165"/>
      <c r="B7" s="165"/>
      <c r="C7" s="165"/>
      <c r="D7" s="165"/>
      <c r="E7" s="165"/>
      <c r="F7" s="165"/>
      <c r="G7" s="165"/>
    </row>
    <row r="8" spans="1:7" s="8" customFormat="1" ht="15" x14ac:dyDescent="0.25">
      <c r="A8" s="24"/>
      <c r="B8" s="24"/>
      <c r="C8" s="24"/>
      <c r="D8" s="24"/>
      <c r="E8" s="21"/>
      <c r="G8" s="170" t="s">
        <v>191</v>
      </c>
    </row>
    <row r="9" spans="1:7" s="8" customFormat="1" ht="14.25" customHeight="1" x14ac:dyDescent="0.2">
      <c r="A9" s="151" t="s">
        <v>9</v>
      </c>
      <c r="B9" s="163" t="s">
        <v>3</v>
      </c>
      <c r="C9" s="163" t="s">
        <v>4</v>
      </c>
      <c r="D9" s="161" t="s">
        <v>187</v>
      </c>
      <c r="E9" s="162"/>
      <c r="F9" s="161" t="s">
        <v>189</v>
      </c>
      <c r="G9" s="162"/>
    </row>
    <row r="10" spans="1:7" s="8" customFormat="1" ht="114" customHeight="1" x14ac:dyDescent="0.2">
      <c r="A10" s="151"/>
      <c r="B10" s="164"/>
      <c r="C10" s="164"/>
      <c r="D10" s="119" t="s">
        <v>5</v>
      </c>
      <c r="E10" s="25" t="s">
        <v>154</v>
      </c>
      <c r="F10" s="140" t="s">
        <v>5</v>
      </c>
      <c r="G10" s="25" t="s">
        <v>154</v>
      </c>
    </row>
    <row r="11" spans="1:7" ht="25.5" x14ac:dyDescent="0.2">
      <c r="A11" s="64" t="s">
        <v>155</v>
      </c>
      <c r="B11" s="64" t="str">
        <f>'3'!D15</f>
        <v>0100000000</v>
      </c>
      <c r="C11" s="64"/>
      <c r="D11" s="65">
        <f>D12+D14+D16+D18+D21</f>
        <v>57203.875999999997</v>
      </c>
      <c r="E11" s="65">
        <f>E12+E14+E16+E18+E21</f>
        <v>363</v>
      </c>
      <c r="F11" s="65">
        <f>F12+F14+F16+F18+F21</f>
        <v>16185.315000000001</v>
      </c>
      <c r="G11" s="65">
        <f>G12+G14+G16+G18+G21</f>
        <v>0</v>
      </c>
    </row>
    <row r="12" spans="1:7" ht="38.25" x14ac:dyDescent="0.2">
      <c r="A12" s="12" t="s">
        <v>34</v>
      </c>
      <c r="B12" s="12" t="s">
        <v>11</v>
      </c>
      <c r="C12" s="12">
        <v>100</v>
      </c>
      <c r="D12" s="54">
        <f>D13</f>
        <v>13657.750999999998</v>
      </c>
      <c r="E12" s="54">
        <f>E13</f>
        <v>0</v>
      </c>
      <c r="F12" s="54">
        <f>F13</f>
        <v>2746.0790000000002</v>
      </c>
      <c r="G12" s="54">
        <f>G13</f>
        <v>0</v>
      </c>
    </row>
    <row r="13" spans="1:7" x14ac:dyDescent="0.2">
      <c r="A13" s="12" t="s">
        <v>84</v>
      </c>
      <c r="B13" s="12" t="s">
        <v>11</v>
      </c>
      <c r="C13" s="12">
        <v>110</v>
      </c>
      <c r="D13" s="54">
        <f>'3'!F17+'3'!F23</f>
        <v>13657.750999999998</v>
      </c>
      <c r="E13" s="54">
        <f>'3'!G17+'3'!G23</f>
        <v>0</v>
      </c>
      <c r="F13" s="54">
        <f>'3'!H17+'3'!H23</f>
        <v>2746.0790000000002</v>
      </c>
      <c r="G13" s="54">
        <f>'3'!I17+'3'!I23</f>
        <v>0</v>
      </c>
    </row>
    <row r="14" spans="1:7" ht="25.5" x14ac:dyDescent="0.2">
      <c r="A14" s="48" t="s">
        <v>36</v>
      </c>
      <c r="B14" s="12" t="s">
        <v>11</v>
      </c>
      <c r="C14" s="12">
        <v>200</v>
      </c>
      <c r="D14" s="54">
        <f>D15</f>
        <v>548.51700000000005</v>
      </c>
      <c r="E14" s="54">
        <f>E15</f>
        <v>0</v>
      </c>
      <c r="F14" s="54">
        <f>F15</f>
        <v>93.638999999999996</v>
      </c>
      <c r="G14" s="54">
        <f>G15</f>
        <v>0</v>
      </c>
    </row>
    <row r="15" spans="1:7" ht="25.5" x14ac:dyDescent="0.2">
      <c r="A15" s="12" t="s">
        <v>37</v>
      </c>
      <c r="B15" s="12" t="s">
        <v>11</v>
      </c>
      <c r="C15" s="12">
        <v>240</v>
      </c>
      <c r="D15" s="54">
        <f>'3'!F19+'3'!F25</f>
        <v>548.51700000000005</v>
      </c>
      <c r="E15" s="54">
        <f>'3'!G19+'3'!G25</f>
        <v>0</v>
      </c>
      <c r="F15" s="54">
        <f>'3'!H19+'3'!H25</f>
        <v>93.638999999999996</v>
      </c>
      <c r="G15" s="54">
        <f>'3'!I19+'3'!I25</f>
        <v>0</v>
      </c>
    </row>
    <row r="16" spans="1:7" hidden="1" x14ac:dyDescent="0.2">
      <c r="A16" s="12" t="s">
        <v>38</v>
      </c>
      <c r="B16" s="12" t="s">
        <v>11</v>
      </c>
      <c r="C16" s="12">
        <v>800</v>
      </c>
      <c r="D16" s="54">
        <f>D17</f>
        <v>0</v>
      </c>
      <c r="E16" s="54">
        <f>E17</f>
        <v>0</v>
      </c>
      <c r="F16" s="54">
        <f>F17</f>
        <v>0</v>
      </c>
      <c r="G16" s="54">
        <f>G17</f>
        <v>0</v>
      </c>
    </row>
    <row r="17" spans="1:7" hidden="1" x14ac:dyDescent="0.2">
      <c r="A17" s="12" t="s">
        <v>39</v>
      </c>
      <c r="B17" s="12" t="s">
        <v>11</v>
      </c>
      <c r="C17" s="12">
        <v>850</v>
      </c>
      <c r="D17" s="54">
        <f>'3'!F27</f>
        <v>0</v>
      </c>
      <c r="E17" s="54">
        <f>'3'!G27</f>
        <v>0</v>
      </c>
      <c r="F17" s="54">
        <f>'3'!H27</f>
        <v>0</v>
      </c>
      <c r="G17" s="54">
        <f>'3'!I27</f>
        <v>0</v>
      </c>
    </row>
    <row r="18" spans="1:7" x14ac:dyDescent="0.2">
      <c r="A18" s="12" t="s">
        <v>45</v>
      </c>
      <c r="B18" s="12" t="s">
        <v>11</v>
      </c>
      <c r="C18" s="12">
        <v>500</v>
      </c>
      <c r="D18" s="54">
        <f>D19+D20</f>
        <v>41897.608</v>
      </c>
      <c r="E18" s="54">
        <f>E19+E20</f>
        <v>363</v>
      </c>
      <c r="F18" s="54">
        <f>F19+F20</f>
        <v>13083.499</v>
      </c>
      <c r="G18" s="54">
        <f>G19+G20</f>
        <v>0</v>
      </c>
    </row>
    <row r="19" spans="1:7" x14ac:dyDescent="0.2">
      <c r="A19" s="12" t="s">
        <v>51</v>
      </c>
      <c r="B19" s="12" t="s">
        <v>11</v>
      </c>
      <c r="C19" s="12">
        <v>510</v>
      </c>
      <c r="D19" s="54">
        <f>'3'!F39</f>
        <v>24888</v>
      </c>
      <c r="E19" s="54">
        <f>'3'!G39+'3'!G43</f>
        <v>363</v>
      </c>
      <c r="F19" s="54">
        <f>'3'!H39</f>
        <v>12246.33</v>
      </c>
      <c r="G19" s="54">
        <f>'3'!I39+'3'!I43</f>
        <v>0</v>
      </c>
    </row>
    <row r="20" spans="1:7" x14ac:dyDescent="0.2">
      <c r="A20" s="12" t="s">
        <v>46</v>
      </c>
      <c r="B20" s="12" t="s">
        <v>11</v>
      </c>
      <c r="C20" s="12">
        <v>540</v>
      </c>
      <c r="D20" s="54">
        <f>'3'!F31+'3'!F43</f>
        <v>17009.608</v>
      </c>
      <c r="E20" s="54">
        <f>'3'!G31</f>
        <v>0</v>
      </c>
      <c r="F20" s="54">
        <f>'3'!H31+'3'!H43</f>
        <v>837.16899999999998</v>
      </c>
      <c r="G20" s="54">
        <f>'3'!I31</f>
        <v>0</v>
      </c>
    </row>
    <row r="21" spans="1:7" x14ac:dyDescent="0.2">
      <c r="A21" s="12" t="s">
        <v>48</v>
      </c>
      <c r="B21" s="12" t="s">
        <v>11</v>
      </c>
      <c r="C21" s="12">
        <v>700</v>
      </c>
      <c r="D21" s="54">
        <f>D22</f>
        <v>1100</v>
      </c>
      <c r="E21" s="54">
        <f>E22</f>
        <v>0</v>
      </c>
      <c r="F21" s="54">
        <f>F22</f>
        <v>262.09800000000001</v>
      </c>
      <c r="G21" s="54">
        <f>G22</f>
        <v>0</v>
      </c>
    </row>
    <row r="22" spans="1:7" x14ac:dyDescent="0.2">
      <c r="A22" s="12" t="s">
        <v>49</v>
      </c>
      <c r="B22" s="12" t="s">
        <v>11</v>
      </c>
      <c r="C22" s="12">
        <v>730</v>
      </c>
      <c r="D22" s="54">
        <f>'3'!F35</f>
        <v>1100</v>
      </c>
      <c r="E22" s="54">
        <f>'3'!G35</f>
        <v>0</v>
      </c>
      <c r="F22" s="54">
        <f>'3'!H35</f>
        <v>262.09800000000001</v>
      </c>
      <c r="G22" s="54">
        <f>'3'!I35</f>
        <v>0</v>
      </c>
    </row>
    <row r="23" spans="1:7" ht="25.5" x14ac:dyDescent="0.2">
      <c r="A23" s="64" t="s">
        <v>156</v>
      </c>
      <c r="B23" s="64" t="str">
        <f>'3'!D46</f>
        <v>0200000000</v>
      </c>
      <c r="C23" s="64"/>
      <c r="D23" s="65">
        <f>D24+D26+D30+D32+D28</f>
        <v>22665.932999999997</v>
      </c>
      <c r="E23" s="65">
        <f>E24+E26+E30+E32+E28</f>
        <v>17374.773999999998</v>
      </c>
      <c r="F23" s="65">
        <f>F24+F26+F30+F32+F28</f>
        <v>1392.771</v>
      </c>
      <c r="G23" s="65">
        <f>G24+G26+G30+G32+G28</f>
        <v>0</v>
      </c>
    </row>
    <row r="24" spans="1:7" ht="38.25" x14ac:dyDescent="0.2">
      <c r="A24" s="12" t="s">
        <v>34</v>
      </c>
      <c r="B24" s="12" t="s">
        <v>16</v>
      </c>
      <c r="C24" s="12">
        <v>100</v>
      </c>
      <c r="D24" s="54">
        <f>D25</f>
        <v>1780.473</v>
      </c>
      <c r="E24" s="54">
        <f>E25</f>
        <v>0</v>
      </c>
      <c r="F24" s="54">
        <f>F25</f>
        <v>385.62599999999998</v>
      </c>
      <c r="G24" s="54">
        <f>G25</f>
        <v>0</v>
      </c>
    </row>
    <row r="25" spans="1:7" x14ac:dyDescent="0.2">
      <c r="A25" s="12" t="s">
        <v>84</v>
      </c>
      <c r="B25" s="12" t="s">
        <v>16</v>
      </c>
      <c r="C25" s="12">
        <v>110</v>
      </c>
      <c r="D25" s="54">
        <f>'3'!F48</f>
        <v>1780.473</v>
      </c>
      <c r="E25" s="54">
        <f>'3'!G48</f>
        <v>0</v>
      </c>
      <c r="F25" s="54">
        <f>'3'!H48</f>
        <v>385.62599999999998</v>
      </c>
      <c r="G25" s="54">
        <f>'3'!I48</f>
        <v>0</v>
      </c>
    </row>
    <row r="26" spans="1:7" ht="25.5" x14ac:dyDescent="0.2">
      <c r="A26" s="48" t="s">
        <v>36</v>
      </c>
      <c r="B26" s="12" t="s">
        <v>16</v>
      </c>
      <c r="C26" s="12">
        <v>200</v>
      </c>
      <c r="D26" s="54">
        <f>D27</f>
        <v>2970.3440000000001</v>
      </c>
      <c r="E26" s="54">
        <f>E27</f>
        <v>45.154000000000003</v>
      </c>
      <c r="F26" s="54">
        <f>F27</f>
        <v>923.64800000000002</v>
      </c>
      <c r="G26" s="54">
        <f>G27</f>
        <v>0</v>
      </c>
    </row>
    <row r="27" spans="1:7" ht="25.5" x14ac:dyDescent="0.2">
      <c r="A27" s="12" t="s">
        <v>37</v>
      </c>
      <c r="B27" s="12" t="s">
        <v>16</v>
      </c>
      <c r="C27" s="12">
        <v>240</v>
      </c>
      <c r="D27" s="54">
        <f>'3'!F50+'3'!F70+'3'!F63+'3'!F78</f>
        <v>2970.3440000000001</v>
      </c>
      <c r="E27" s="54">
        <f>'3'!G50+'3'!G70+'3'!G63+'3'!G78</f>
        <v>45.154000000000003</v>
      </c>
      <c r="F27" s="54">
        <f>'3'!H50+'3'!H70+'3'!H63+'3'!H78</f>
        <v>923.64800000000002</v>
      </c>
      <c r="G27" s="54">
        <f>'3'!I50+'3'!I70+'3'!I63+'3'!I78</f>
        <v>0</v>
      </c>
    </row>
    <row r="28" spans="1:7" hidden="1" x14ac:dyDescent="0.2">
      <c r="A28" s="12" t="s">
        <v>71</v>
      </c>
      <c r="B28" s="12" t="s">
        <v>16</v>
      </c>
      <c r="C28" s="12">
        <v>300</v>
      </c>
      <c r="D28" s="54">
        <f>D29</f>
        <v>0</v>
      </c>
      <c r="E28" s="54">
        <f>E29</f>
        <v>0</v>
      </c>
      <c r="F28" s="54">
        <f>F29</f>
        <v>0</v>
      </c>
      <c r="G28" s="54">
        <f>G29</f>
        <v>0</v>
      </c>
    </row>
    <row r="29" spans="1:7" ht="25.5" hidden="1" x14ac:dyDescent="0.2">
      <c r="A29" s="12" t="s">
        <v>72</v>
      </c>
      <c r="B29" s="12" t="s">
        <v>16</v>
      </c>
      <c r="C29" s="12">
        <v>320</v>
      </c>
      <c r="D29" s="54"/>
      <c r="E29" s="54"/>
      <c r="F29" s="54"/>
      <c r="G29" s="54"/>
    </row>
    <row r="30" spans="1:7" ht="25.5" x14ac:dyDescent="0.2">
      <c r="A30" s="12" t="s">
        <v>76</v>
      </c>
      <c r="B30" s="12" t="s">
        <v>16</v>
      </c>
      <c r="C30" s="12">
        <v>400</v>
      </c>
      <c r="D30" s="54">
        <f>D31</f>
        <v>17329.62</v>
      </c>
      <c r="E30" s="54">
        <f>E31</f>
        <v>17329.62</v>
      </c>
      <c r="F30" s="54">
        <f>F31</f>
        <v>0</v>
      </c>
      <c r="G30" s="54">
        <f>G31</f>
        <v>0</v>
      </c>
    </row>
    <row r="31" spans="1:7" x14ac:dyDescent="0.2">
      <c r="A31" s="12" t="s">
        <v>110</v>
      </c>
      <c r="B31" s="12" t="s">
        <v>16</v>
      </c>
      <c r="C31" s="12">
        <v>410</v>
      </c>
      <c r="D31" s="54">
        <f>'3'!F96</f>
        <v>17329.62</v>
      </c>
      <c r="E31" s="54">
        <f>'3'!G96</f>
        <v>17329.62</v>
      </c>
      <c r="F31" s="54">
        <f>'3'!H96</f>
        <v>0</v>
      </c>
      <c r="G31" s="54">
        <f>'3'!I96</f>
        <v>0</v>
      </c>
    </row>
    <row r="32" spans="1:7" x14ac:dyDescent="0.2">
      <c r="A32" s="12" t="s">
        <v>38</v>
      </c>
      <c r="B32" s="12" t="s">
        <v>16</v>
      </c>
      <c r="C32" s="12">
        <v>800</v>
      </c>
      <c r="D32" s="54">
        <f>D33</f>
        <v>585.49599999999998</v>
      </c>
      <c r="E32" s="54">
        <f>E33</f>
        <v>0</v>
      </c>
      <c r="F32" s="54">
        <f>F33</f>
        <v>83.497</v>
      </c>
      <c r="G32" s="54">
        <f>G33</f>
        <v>0</v>
      </c>
    </row>
    <row r="33" spans="1:7" x14ac:dyDescent="0.2">
      <c r="A33" s="12" t="s">
        <v>39</v>
      </c>
      <c r="B33" s="12" t="s">
        <v>16</v>
      </c>
      <c r="C33" s="12">
        <v>850</v>
      </c>
      <c r="D33" s="54">
        <f>'3'!F52</f>
        <v>585.49599999999998</v>
      </c>
      <c r="E33" s="54">
        <f>'3'!G52</f>
        <v>0</v>
      </c>
      <c r="F33" s="54">
        <f>'3'!H52</f>
        <v>83.497</v>
      </c>
      <c r="G33" s="54">
        <f>'3'!I52</f>
        <v>0</v>
      </c>
    </row>
    <row r="34" spans="1:7" ht="41.25" customHeight="1" x14ac:dyDescent="0.2">
      <c r="A34" s="64" t="s">
        <v>163</v>
      </c>
      <c r="B34" s="64" t="str">
        <f>'3'!D165</f>
        <v>0300000000</v>
      </c>
      <c r="C34" s="64"/>
      <c r="D34" s="65">
        <f>D35+D37+D39</f>
        <v>12559.583999999999</v>
      </c>
      <c r="E34" s="65">
        <f>E35+E37+E39</f>
        <v>8580.5360000000001</v>
      </c>
      <c r="F34" s="65">
        <f>F35+F37+F39</f>
        <v>2132.0909999999999</v>
      </c>
      <c r="G34" s="65">
        <f>G35+G37+G39</f>
        <v>1159.76</v>
      </c>
    </row>
    <row r="35" spans="1:7" ht="38.25" x14ac:dyDescent="0.2">
      <c r="A35" s="12" t="s">
        <v>34</v>
      </c>
      <c r="B35" s="12" t="s">
        <v>28</v>
      </c>
      <c r="C35" s="12">
        <v>100</v>
      </c>
      <c r="D35" s="54">
        <f>D36</f>
        <v>6894.9409999999998</v>
      </c>
      <c r="E35" s="54">
        <f>E36</f>
        <v>3152.616</v>
      </c>
      <c r="F35" s="54">
        <f>F36</f>
        <v>1567.8489999999999</v>
      </c>
      <c r="G35" s="54">
        <f>G36</f>
        <v>625.851</v>
      </c>
    </row>
    <row r="36" spans="1:7" x14ac:dyDescent="0.2">
      <c r="A36" s="12" t="s">
        <v>35</v>
      </c>
      <c r="B36" s="12" t="s">
        <v>28</v>
      </c>
      <c r="C36" s="12">
        <v>120</v>
      </c>
      <c r="D36" s="54">
        <f>'3'!F167</f>
        <v>6894.9409999999998</v>
      </c>
      <c r="E36" s="54">
        <f>'3'!G167</f>
        <v>3152.616</v>
      </c>
      <c r="F36" s="54">
        <f>'3'!H167</f>
        <v>1567.8489999999999</v>
      </c>
      <c r="G36" s="54">
        <f>'3'!I167</f>
        <v>625.851</v>
      </c>
    </row>
    <row r="37" spans="1:7" ht="25.5" x14ac:dyDescent="0.2">
      <c r="A37" s="48" t="s">
        <v>36</v>
      </c>
      <c r="B37" s="12" t="s">
        <v>28</v>
      </c>
      <c r="C37" s="12">
        <v>200</v>
      </c>
      <c r="D37" s="54">
        <f>D38</f>
        <v>739.09799999999996</v>
      </c>
      <c r="E37" s="54">
        <f>E38</f>
        <v>502.375</v>
      </c>
      <c r="F37" s="54">
        <f>F38</f>
        <v>81.742999999999995</v>
      </c>
      <c r="G37" s="54">
        <f>G38</f>
        <v>51.41</v>
      </c>
    </row>
    <row r="38" spans="1:7" ht="25.5" x14ac:dyDescent="0.2">
      <c r="A38" s="12" t="s">
        <v>37</v>
      </c>
      <c r="B38" s="12" t="s">
        <v>28</v>
      </c>
      <c r="C38" s="12">
        <v>240</v>
      </c>
      <c r="D38" s="54">
        <f>'3'!F169</f>
        <v>739.09799999999996</v>
      </c>
      <c r="E38" s="54">
        <f>'3'!G169</f>
        <v>502.375</v>
      </c>
      <c r="F38" s="54">
        <f>'3'!H169</f>
        <v>81.742999999999995</v>
      </c>
      <c r="G38" s="54">
        <f>'3'!I169</f>
        <v>51.41</v>
      </c>
    </row>
    <row r="39" spans="1:7" x14ac:dyDescent="0.2">
      <c r="A39" s="12" t="s">
        <v>38</v>
      </c>
      <c r="B39" s="12" t="s">
        <v>28</v>
      </c>
      <c r="C39" s="12">
        <v>800</v>
      </c>
      <c r="D39" s="54">
        <f>D40</f>
        <v>4925.5450000000001</v>
      </c>
      <c r="E39" s="54">
        <f>E40</f>
        <v>4925.5450000000001</v>
      </c>
      <c r="F39" s="54">
        <f>F40</f>
        <v>482.49900000000002</v>
      </c>
      <c r="G39" s="54">
        <f>G40</f>
        <v>482.49900000000002</v>
      </c>
    </row>
    <row r="40" spans="1:7" ht="38.25" x14ac:dyDescent="0.2">
      <c r="A40" s="12" t="s">
        <v>87</v>
      </c>
      <c r="B40" s="12" t="s">
        <v>28</v>
      </c>
      <c r="C40" s="12">
        <v>810</v>
      </c>
      <c r="D40" s="54">
        <f>'3'!F171</f>
        <v>4925.5450000000001</v>
      </c>
      <c r="E40" s="54">
        <f>'3'!G171</f>
        <v>4925.5450000000001</v>
      </c>
      <c r="F40" s="54">
        <f>'3'!H171</f>
        <v>482.49900000000002</v>
      </c>
      <c r="G40" s="54">
        <f>'3'!I171</f>
        <v>482.49900000000002</v>
      </c>
    </row>
    <row r="41" spans="1:7" ht="63.75" x14ac:dyDescent="0.2">
      <c r="A41" s="64" t="s">
        <v>157</v>
      </c>
      <c r="B41" s="64" t="str">
        <f>'3'!D53</f>
        <v>0400000000</v>
      </c>
      <c r="C41" s="70"/>
      <c r="D41" s="114">
        <f t="shared" ref="D41:G42" si="0">D42</f>
        <v>26617.102999999999</v>
      </c>
      <c r="E41" s="114">
        <f t="shared" si="0"/>
        <v>0</v>
      </c>
      <c r="F41" s="114">
        <f t="shared" si="0"/>
        <v>5575.6409999999996</v>
      </c>
      <c r="G41" s="114">
        <f t="shared" si="0"/>
        <v>0</v>
      </c>
    </row>
    <row r="42" spans="1:7" ht="25.5" x14ac:dyDescent="0.2">
      <c r="A42" s="12" t="s">
        <v>56</v>
      </c>
      <c r="B42" s="12" t="s">
        <v>17</v>
      </c>
      <c r="C42" s="71">
        <v>600</v>
      </c>
      <c r="D42" s="11">
        <f t="shared" si="0"/>
        <v>26617.102999999999</v>
      </c>
      <c r="E42" s="11">
        <f t="shared" si="0"/>
        <v>0</v>
      </c>
      <c r="F42" s="11">
        <f t="shared" si="0"/>
        <v>5575.6409999999996</v>
      </c>
      <c r="G42" s="11">
        <f t="shared" si="0"/>
        <v>0</v>
      </c>
    </row>
    <row r="43" spans="1:7" x14ac:dyDescent="0.2">
      <c r="A43" s="12" t="s">
        <v>57</v>
      </c>
      <c r="B43" s="12" t="s">
        <v>17</v>
      </c>
      <c r="C43" s="71">
        <v>620</v>
      </c>
      <c r="D43" s="11">
        <f>'3'!F55</f>
        <v>26617.102999999999</v>
      </c>
      <c r="E43" s="11">
        <f>'3'!G55</f>
        <v>0</v>
      </c>
      <c r="F43" s="11">
        <f>'3'!H55</f>
        <v>5575.6409999999996</v>
      </c>
      <c r="G43" s="11">
        <f>'3'!I55</f>
        <v>0</v>
      </c>
    </row>
    <row r="44" spans="1:7" ht="25.5" x14ac:dyDescent="0.2">
      <c r="A44" s="64" t="s">
        <v>171</v>
      </c>
      <c r="B44" s="64" t="str">
        <f>'3'!D80</f>
        <v>0500000000</v>
      </c>
      <c r="C44" s="64"/>
      <c r="D44" s="20">
        <f t="shared" ref="D44:G45" si="1">D45</f>
        <v>42307.7</v>
      </c>
      <c r="E44" s="20">
        <f t="shared" si="1"/>
        <v>394.44500000000005</v>
      </c>
      <c r="F44" s="20">
        <f t="shared" si="1"/>
        <v>9057.639000000001</v>
      </c>
      <c r="G44" s="20">
        <f t="shared" si="1"/>
        <v>0</v>
      </c>
    </row>
    <row r="45" spans="1:7" ht="25.5" x14ac:dyDescent="0.2">
      <c r="A45" s="12" t="s">
        <v>56</v>
      </c>
      <c r="B45" s="12" t="s">
        <v>21</v>
      </c>
      <c r="C45" s="14">
        <v>600</v>
      </c>
      <c r="D45" s="62">
        <f t="shared" si="1"/>
        <v>42307.7</v>
      </c>
      <c r="E45" s="62">
        <f t="shared" si="1"/>
        <v>394.44500000000005</v>
      </c>
      <c r="F45" s="62">
        <f t="shared" si="1"/>
        <v>9057.639000000001</v>
      </c>
      <c r="G45" s="62">
        <f t="shared" si="1"/>
        <v>0</v>
      </c>
    </row>
    <row r="46" spans="1:7" x14ac:dyDescent="0.2">
      <c r="A46" s="12" t="s">
        <v>57</v>
      </c>
      <c r="B46" s="12" t="s">
        <v>21</v>
      </c>
      <c r="C46" s="14">
        <v>620</v>
      </c>
      <c r="D46" s="62">
        <f>'3'!F82+'3'!F86+'3'!F104</f>
        <v>42307.7</v>
      </c>
      <c r="E46" s="62">
        <f>'3'!G82+'3'!G86+'3'!G104</f>
        <v>394.44500000000005</v>
      </c>
      <c r="F46" s="62">
        <f>'3'!H82+'3'!H86+'3'!H104</f>
        <v>9057.639000000001</v>
      </c>
      <c r="G46" s="62">
        <f>'3'!I82+'3'!I86+'3'!I104</f>
        <v>0</v>
      </c>
    </row>
    <row r="47" spans="1:7" ht="40.9" customHeight="1" x14ac:dyDescent="0.2">
      <c r="A47" s="64" t="s">
        <v>165</v>
      </c>
      <c r="B47" s="64" t="str">
        <f>'3'!D191</f>
        <v>0600000000</v>
      </c>
      <c r="C47" s="64"/>
      <c r="D47" s="65">
        <f t="shared" ref="D47:G48" si="2">D48</f>
        <v>58693.56700000001</v>
      </c>
      <c r="E47" s="65">
        <f t="shared" si="2"/>
        <v>9109.643</v>
      </c>
      <c r="F47" s="65">
        <f t="shared" si="2"/>
        <v>13185.575999999999</v>
      </c>
      <c r="G47" s="65">
        <f t="shared" si="2"/>
        <v>0</v>
      </c>
    </row>
    <row r="48" spans="1:7" ht="25.5" x14ac:dyDescent="0.2">
      <c r="A48" s="12" t="s">
        <v>56</v>
      </c>
      <c r="B48" s="12" t="s">
        <v>30</v>
      </c>
      <c r="C48" s="12">
        <v>600</v>
      </c>
      <c r="D48" s="54">
        <f t="shared" si="2"/>
        <v>58693.56700000001</v>
      </c>
      <c r="E48" s="54">
        <f t="shared" si="2"/>
        <v>9109.643</v>
      </c>
      <c r="F48" s="54">
        <f t="shared" si="2"/>
        <v>13185.575999999999</v>
      </c>
      <c r="G48" s="54">
        <f t="shared" si="2"/>
        <v>0</v>
      </c>
    </row>
    <row r="49" spans="1:7" x14ac:dyDescent="0.2">
      <c r="A49" s="12" t="s">
        <v>57</v>
      </c>
      <c r="B49" s="12" t="s">
        <v>30</v>
      </c>
      <c r="C49" s="12">
        <v>620</v>
      </c>
      <c r="D49" s="54">
        <f>'3'!F186+'3'!F193+'3'!F198+'3'!F204</f>
        <v>58693.56700000001</v>
      </c>
      <c r="E49" s="54">
        <f>'3'!G186+'3'!G193+'3'!G198+'3'!G204</f>
        <v>9109.643</v>
      </c>
      <c r="F49" s="54">
        <f>'3'!H186+'3'!H193+'3'!H198+'3'!H204</f>
        <v>13185.575999999999</v>
      </c>
      <c r="G49" s="54">
        <f>'3'!I186+'3'!I193+'3'!I198+'3'!I204</f>
        <v>0</v>
      </c>
    </row>
    <row r="50" spans="1:7" ht="25.5" x14ac:dyDescent="0.2">
      <c r="A50" s="64" t="s">
        <v>166</v>
      </c>
      <c r="B50" s="64" t="str">
        <f>'3'!D214</f>
        <v>0700000000</v>
      </c>
      <c r="C50" s="64"/>
      <c r="D50" s="65">
        <f t="shared" ref="D50:G51" si="3">D51</f>
        <v>2548.7559999999999</v>
      </c>
      <c r="E50" s="65">
        <f t="shared" si="3"/>
        <v>0</v>
      </c>
      <c r="F50" s="65">
        <f t="shared" si="3"/>
        <v>423.726</v>
      </c>
      <c r="G50" s="65">
        <f t="shared" si="3"/>
        <v>0</v>
      </c>
    </row>
    <row r="51" spans="1:7" ht="25.5" x14ac:dyDescent="0.2">
      <c r="A51" s="12" t="s">
        <v>56</v>
      </c>
      <c r="B51" s="12" t="s">
        <v>31</v>
      </c>
      <c r="C51" s="12">
        <v>600</v>
      </c>
      <c r="D51" s="54">
        <f t="shared" si="3"/>
        <v>2548.7559999999999</v>
      </c>
      <c r="E51" s="54">
        <f t="shared" si="3"/>
        <v>0</v>
      </c>
      <c r="F51" s="54">
        <f t="shared" si="3"/>
        <v>423.726</v>
      </c>
      <c r="G51" s="54">
        <f t="shared" si="3"/>
        <v>0</v>
      </c>
    </row>
    <row r="52" spans="1:7" x14ac:dyDescent="0.2">
      <c r="A52" s="12" t="s">
        <v>57</v>
      </c>
      <c r="B52" s="12" t="s">
        <v>31</v>
      </c>
      <c r="C52" s="12">
        <v>620</v>
      </c>
      <c r="D52" s="54">
        <f>'3'!F216</f>
        <v>2548.7559999999999</v>
      </c>
      <c r="E52" s="54">
        <f>'3'!G216</f>
        <v>0</v>
      </c>
      <c r="F52" s="54">
        <f>'3'!H216</f>
        <v>423.726</v>
      </c>
      <c r="G52" s="54">
        <f>'3'!I216</f>
        <v>0</v>
      </c>
    </row>
    <row r="53" spans="1:7" ht="38.25" x14ac:dyDescent="0.2">
      <c r="A53" s="64" t="s">
        <v>164</v>
      </c>
      <c r="B53" s="64" t="str">
        <f>'3'!D176</f>
        <v>0800000000</v>
      </c>
      <c r="C53" s="64"/>
      <c r="D53" s="65">
        <f t="shared" ref="D53:G54" si="4">D54</f>
        <v>4280.1779999999999</v>
      </c>
      <c r="E53" s="65">
        <f t="shared" si="4"/>
        <v>0</v>
      </c>
      <c r="F53" s="65">
        <f t="shared" si="4"/>
        <v>1435.53</v>
      </c>
      <c r="G53" s="65">
        <f t="shared" si="4"/>
        <v>0</v>
      </c>
    </row>
    <row r="54" spans="1:7" x14ac:dyDescent="0.2">
      <c r="A54" s="12" t="s">
        <v>38</v>
      </c>
      <c r="B54" s="12" t="s">
        <v>29</v>
      </c>
      <c r="C54" s="12">
        <v>800</v>
      </c>
      <c r="D54" s="54">
        <f t="shared" si="4"/>
        <v>4280.1779999999999</v>
      </c>
      <c r="E54" s="54">
        <f t="shared" si="4"/>
        <v>0</v>
      </c>
      <c r="F54" s="54">
        <f t="shared" si="4"/>
        <v>1435.53</v>
      </c>
      <c r="G54" s="54">
        <f t="shared" si="4"/>
        <v>0</v>
      </c>
    </row>
    <row r="55" spans="1:7" ht="38.25" x14ac:dyDescent="0.2">
      <c r="A55" s="12" t="s">
        <v>87</v>
      </c>
      <c r="B55" s="12" t="s">
        <v>29</v>
      </c>
      <c r="C55" s="12">
        <v>810</v>
      </c>
      <c r="D55" s="54">
        <f>'3'!F178</f>
        <v>4280.1779999999999</v>
      </c>
      <c r="E55" s="54">
        <f>'3'!G178</f>
        <v>0</v>
      </c>
      <c r="F55" s="54">
        <f>'3'!H178</f>
        <v>1435.53</v>
      </c>
      <c r="G55" s="54">
        <f>'3'!I178</f>
        <v>0</v>
      </c>
    </row>
    <row r="56" spans="1:7" ht="25.5" hidden="1" x14ac:dyDescent="0.2">
      <c r="A56" s="12" t="s">
        <v>109</v>
      </c>
      <c r="B56" s="12">
        <v>4400000000</v>
      </c>
      <c r="C56" s="12">
        <v>400</v>
      </c>
      <c r="D56" s="54" t="e">
        <f>D57</f>
        <v>#REF!</v>
      </c>
      <c r="E56" s="54" t="e">
        <f>E57</f>
        <v>#REF!</v>
      </c>
      <c r="F56" s="54" t="e">
        <f>F57</f>
        <v>#REF!</v>
      </c>
      <c r="G56" s="54" t="e">
        <f>G57</f>
        <v>#REF!</v>
      </c>
    </row>
    <row r="57" spans="1:7" hidden="1" x14ac:dyDescent="0.2">
      <c r="A57" s="12" t="s">
        <v>110</v>
      </c>
      <c r="B57" s="12">
        <v>4400000000</v>
      </c>
      <c r="C57" s="12">
        <v>410</v>
      </c>
      <c r="D57" s="54" t="e">
        <f>'3'!#REF!</f>
        <v>#REF!</v>
      </c>
      <c r="E57" s="54" t="e">
        <f>'3'!#REF!</f>
        <v>#REF!</v>
      </c>
      <c r="F57" s="54" t="e">
        <f>'3'!#REF!</f>
        <v>#REF!</v>
      </c>
      <c r="G57" s="54" t="e">
        <f>'3'!#REF!</f>
        <v>#REF!</v>
      </c>
    </row>
    <row r="58" spans="1:7" ht="25.5" x14ac:dyDescent="0.2">
      <c r="A58" s="64" t="s">
        <v>160</v>
      </c>
      <c r="B58" s="64" t="str">
        <f>'3'!D91</f>
        <v>1000000000</v>
      </c>
      <c r="C58" s="64"/>
      <c r="D58" s="65">
        <f t="shared" ref="D58:G59" si="5">D59</f>
        <v>791.34299999999996</v>
      </c>
      <c r="E58" s="65">
        <f t="shared" si="5"/>
        <v>478.52499999999998</v>
      </c>
      <c r="F58" s="65">
        <f t="shared" si="5"/>
        <v>791.34299999999996</v>
      </c>
      <c r="G58" s="65">
        <f t="shared" si="5"/>
        <v>478.52499999999998</v>
      </c>
    </row>
    <row r="59" spans="1:7" x14ac:dyDescent="0.2">
      <c r="A59" s="12" t="s">
        <v>71</v>
      </c>
      <c r="B59" s="12" t="s">
        <v>24</v>
      </c>
      <c r="C59" s="12">
        <v>300</v>
      </c>
      <c r="D59" s="54">
        <f t="shared" si="5"/>
        <v>791.34299999999996</v>
      </c>
      <c r="E59" s="54">
        <f t="shared" si="5"/>
        <v>478.52499999999998</v>
      </c>
      <c r="F59" s="54">
        <f t="shared" si="5"/>
        <v>791.34299999999996</v>
      </c>
      <c r="G59" s="54">
        <f t="shared" si="5"/>
        <v>478.52499999999998</v>
      </c>
    </row>
    <row r="60" spans="1:7" ht="25.5" x14ac:dyDescent="0.2">
      <c r="A60" s="12" t="s">
        <v>72</v>
      </c>
      <c r="B60" s="12" t="s">
        <v>24</v>
      </c>
      <c r="C60" s="12">
        <v>320</v>
      </c>
      <c r="D60" s="54">
        <f>'3'!F93</f>
        <v>791.34299999999996</v>
      </c>
      <c r="E60" s="54">
        <f>'3'!G93</f>
        <v>478.52499999999998</v>
      </c>
      <c r="F60" s="54">
        <f>'3'!H93</f>
        <v>791.34299999999996</v>
      </c>
      <c r="G60" s="54">
        <f>'3'!I93</f>
        <v>478.52499999999998</v>
      </c>
    </row>
    <row r="61" spans="1:7" ht="41.25" customHeight="1" x14ac:dyDescent="0.2">
      <c r="A61" s="64" t="s">
        <v>170</v>
      </c>
      <c r="B61" s="64" t="str">
        <f>'3'!D57</f>
        <v>1100000000</v>
      </c>
      <c r="C61" s="64"/>
      <c r="D61" s="65">
        <f t="shared" ref="D61:G62" si="6">D62</f>
        <v>14846.611000000001</v>
      </c>
      <c r="E61" s="65">
        <f t="shared" si="6"/>
        <v>0</v>
      </c>
      <c r="F61" s="65">
        <f t="shared" si="6"/>
        <v>401.387</v>
      </c>
      <c r="G61" s="65">
        <f t="shared" si="6"/>
        <v>0</v>
      </c>
    </row>
    <row r="62" spans="1:7" ht="25.5" x14ac:dyDescent="0.2">
      <c r="A62" s="48" t="s">
        <v>36</v>
      </c>
      <c r="B62" s="12" t="s">
        <v>19</v>
      </c>
      <c r="C62" s="12">
        <v>200</v>
      </c>
      <c r="D62" s="54">
        <f t="shared" si="6"/>
        <v>14846.611000000001</v>
      </c>
      <c r="E62" s="54">
        <f t="shared" si="6"/>
        <v>0</v>
      </c>
      <c r="F62" s="54">
        <f t="shared" si="6"/>
        <v>401.387</v>
      </c>
      <c r="G62" s="54">
        <f t="shared" si="6"/>
        <v>0</v>
      </c>
    </row>
    <row r="63" spans="1:7" ht="25.5" x14ac:dyDescent="0.2">
      <c r="A63" s="12" t="s">
        <v>37</v>
      </c>
      <c r="B63" s="12" t="s">
        <v>19</v>
      </c>
      <c r="C63" s="12">
        <v>240</v>
      </c>
      <c r="D63" s="54">
        <f>'3'!F59</f>
        <v>14846.611000000001</v>
      </c>
      <c r="E63" s="54">
        <f>'3'!G59</f>
        <v>0</v>
      </c>
      <c r="F63" s="54">
        <f>'3'!H59</f>
        <v>401.387</v>
      </c>
      <c r="G63" s="54">
        <f>'3'!I59</f>
        <v>0</v>
      </c>
    </row>
    <row r="64" spans="1:7" ht="25.5" x14ac:dyDescent="0.2">
      <c r="A64" s="64" t="s">
        <v>168</v>
      </c>
      <c r="B64" s="64" t="str">
        <f>'3'!D114</f>
        <v>1200000000</v>
      </c>
      <c r="C64" s="64"/>
      <c r="D64" s="65">
        <f>D65+D67</f>
        <v>388.93899999999996</v>
      </c>
      <c r="E64" s="65">
        <f>E65+E67</f>
        <v>376.13900000000001</v>
      </c>
      <c r="F64" s="65">
        <f>F65+F67</f>
        <v>58.293999999999997</v>
      </c>
      <c r="G64" s="65">
        <f>G65+G67</f>
        <v>58.293999999999997</v>
      </c>
    </row>
    <row r="65" spans="1:7" ht="38.25" x14ac:dyDescent="0.2">
      <c r="A65" s="12" t="s">
        <v>34</v>
      </c>
      <c r="B65" s="12" t="s">
        <v>26</v>
      </c>
      <c r="C65" s="12">
        <v>100</v>
      </c>
      <c r="D65" s="55">
        <f>D66</f>
        <v>285.77699999999999</v>
      </c>
      <c r="E65" s="55">
        <f>E66</f>
        <v>285.77699999999999</v>
      </c>
      <c r="F65" s="55">
        <f>F66</f>
        <v>52.103999999999999</v>
      </c>
      <c r="G65" s="55">
        <f>G66</f>
        <v>52.103999999999999</v>
      </c>
    </row>
    <row r="66" spans="1:7" x14ac:dyDescent="0.2">
      <c r="A66" s="12" t="s">
        <v>35</v>
      </c>
      <c r="B66" s="12" t="s">
        <v>26</v>
      </c>
      <c r="C66" s="12">
        <v>120</v>
      </c>
      <c r="D66" s="55">
        <f>'3'!F116</f>
        <v>285.77699999999999</v>
      </c>
      <c r="E66" s="55">
        <f>'3'!G116</f>
        <v>285.77699999999999</v>
      </c>
      <c r="F66" s="55">
        <f>'3'!H116</f>
        <v>52.103999999999999</v>
      </c>
      <c r="G66" s="55">
        <f>'3'!I116</f>
        <v>52.103999999999999</v>
      </c>
    </row>
    <row r="67" spans="1:7" ht="25.5" x14ac:dyDescent="0.2">
      <c r="A67" s="48" t="s">
        <v>36</v>
      </c>
      <c r="B67" s="12" t="s">
        <v>26</v>
      </c>
      <c r="C67" s="12">
        <v>200</v>
      </c>
      <c r="D67" s="55">
        <f>D68</f>
        <v>103.16199999999999</v>
      </c>
      <c r="E67" s="55">
        <f>E68</f>
        <v>90.361999999999995</v>
      </c>
      <c r="F67" s="55">
        <f>F68</f>
        <v>6.19</v>
      </c>
      <c r="G67" s="55">
        <f>G68</f>
        <v>6.19</v>
      </c>
    </row>
    <row r="68" spans="1:7" ht="25.5" x14ac:dyDescent="0.2">
      <c r="A68" s="12" t="s">
        <v>37</v>
      </c>
      <c r="B68" s="12" t="s">
        <v>26</v>
      </c>
      <c r="C68" s="12">
        <v>240</v>
      </c>
      <c r="D68" s="55">
        <f>'3'!F118+'3'!F144</f>
        <v>103.16199999999999</v>
      </c>
      <c r="E68" s="55">
        <f>'3'!G118</f>
        <v>90.361999999999995</v>
      </c>
      <c r="F68" s="55">
        <f>'3'!H118+'3'!H144</f>
        <v>6.19</v>
      </c>
      <c r="G68" s="55">
        <f>'3'!I118</f>
        <v>6.19</v>
      </c>
    </row>
    <row r="69" spans="1:7" ht="25.5" x14ac:dyDescent="0.2">
      <c r="A69" s="64" t="s">
        <v>162</v>
      </c>
      <c r="B69" s="64" t="str">
        <f>'3'!D145</f>
        <v>1400000000</v>
      </c>
      <c r="C69" s="64"/>
      <c r="D69" s="63">
        <f>D70+D72+D74</f>
        <v>22541.754000000001</v>
      </c>
      <c r="E69" s="63">
        <f>E70+E72+E74</f>
        <v>11702.023999999999</v>
      </c>
      <c r="F69" s="63">
        <f>F70+F72+F74</f>
        <v>5057.1130000000003</v>
      </c>
      <c r="G69" s="63">
        <f>G70+G72+G74</f>
        <v>2629.0420000000004</v>
      </c>
    </row>
    <row r="70" spans="1:7" ht="38.25" x14ac:dyDescent="0.2">
      <c r="A70" s="12" t="s">
        <v>34</v>
      </c>
      <c r="B70" s="12" t="s">
        <v>27</v>
      </c>
      <c r="C70" s="59">
        <v>100</v>
      </c>
      <c r="D70" s="11">
        <f>D71</f>
        <v>12873.136</v>
      </c>
      <c r="E70" s="11">
        <f>E71</f>
        <v>3498.6779999999999</v>
      </c>
      <c r="F70" s="11">
        <f>F71</f>
        <v>2833.0309999999999</v>
      </c>
      <c r="G70" s="11">
        <f>G71</f>
        <v>737.55700000000002</v>
      </c>
    </row>
    <row r="71" spans="1:7" x14ac:dyDescent="0.2">
      <c r="A71" s="12" t="s">
        <v>84</v>
      </c>
      <c r="B71" s="12" t="s">
        <v>27</v>
      </c>
      <c r="C71" s="59">
        <v>110</v>
      </c>
      <c r="D71" s="11">
        <f>'3'!F147</f>
        <v>12873.136</v>
      </c>
      <c r="E71" s="11">
        <f>'3'!G147</f>
        <v>3498.6779999999999</v>
      </c>
      <c r="F71" s="11">
        <f>'3'!H147</f>
        <v>2833.0309999999999</v>
      </c>
      <c r="G71" s="11">
        <f>'3'!I147</f>
        <v>737.55700000000002</v>
      </c>
    </row>
    <row r="72" spans="1:7" ht="25.5" x14ac:dyDescent="0.2">
      <c r="A72" s="48" t="s">
        <v>36</v>
      </c>
      <c r="B72" s="12" t="s">
        <v>27</v>
      </c>
      <c r="C72" s="59">
        <v>200</v>
      </c>
      <c r="D72" s="11">
        <f>D73</f>
        <v>9664.1180000000004</v>
      </c>
      <c r="E72" s="11">
        <f>E73</f>
        <v>8203.3459999999995</v>
      </c>
      <c r="F72" s="11">
        <f>F73</f>
        <v>2223.23</v>
      </c>
      <c r="G72" s="11">
        <f>G73</f>
        <v>1891.4850000000001</v>
      </c>
    </row>
    <row r="73" spans="1:7" ht="25.5" x14ac:dyDescent="0.2">
      <c r="A73" s="12" t="s">
        <v>37</v>
      </c>
      <c r="B73" s="12" t="s">
        <v>27</v>
      </c>
      <c r="C73" s="59">
        <v>240</v>
      </c>
      <c r="D73" s="11">
        <f>'3'!F149+'3'!F212</f>
        <v>9664.1180000000004</v>
      </c>
      <c r="E73" s="11">
        <f>'3'!G149+'3'!G212</f>
        <v>8203.3459999999995</v>
      </c>
      <c r="F73" s="11">
        <f>'3'!H149+'3'!H212</f>
        <v>2223.23</v>
      </c>
      <c r="G73" s="11">
        <f>'3'!I149+'3'!I212</f>
        <v>1891.4850000000001</v>
      </c>
    </row>
    <row r="74" spans="1:7" x14ac:dyDescent="0.2">
      <c r="A74" s="12" t="s">
        <v>38</v>
      </c>
      <c r="B74" s="12" t="s">
        <v>27</v>
      </c>
      <c r="C74" s="59">
        <v>800</v>
      </c>
      <c r="D74" s="11">
        <f>D75</f>
        <v>4.5</v>
      </c>
      <c r="E74" s="11">
        <f>E75</f>
        <v>0</v>
      </c>
      <c r="F74" s="11">
        <f>F75</f>
        <v>0.85199999999999998</v>
      </c>
      <c r="G74" s="11">
        <f>G75</f>
        <v>0</v>
      </c>
    </row>
    <row r="75" spans="1:7" x14ac:dyDescent="0.2">
      <c r="A75" s="12" t="s">
        <v>39</v>
      </c>
      <c r="B75" s="12" t="s">
        <v>27</v>
      </c>
      <c r="C75" s="59">
        <v>850</v>
      </c>
      <c r="D75" s="11">
        <f>'3'!F151</f>
        <v>4.5</v>
      </c>
      <c r="E75" s="11">
        <f>'3'!G151</f>
        <v>0</v>
      </c>
      <c r="F75" s="11">
        <f>'3'!H151</f>
        <v>0.85199999999999998</v>
      </c>
      <c r="G75" s="11">
        <f>'3'!I151</f>
        <v>0</v>
      </c>
    </row>
    <row r="76" spans="1:7" ht="38.25" x14ac:dyDescent="0.2">
      <c r="A76" s="64" t="s">
        <v>180</v>
      </c>
      <c r="B76" s="64">
        <f>'3'!D64</f>
        <v>1700000000</v>
      </c>
      <c r="C76" s="66"/>
      <c r="D76" s="57">
        <f>D77+D79</f>
        <v>615.39499999999998</v>
      </c>
      <c r="E76" s="57">
        <f>E77+E79</f>
        <v>0</v>
      </c>
      <c r="F76" s="57">
        <f>F77+F79</f>
        <v>108.004</v>
      </c>
      <c r="G76" s="57">
        <f>G77+G79</f>
        <v>0</v>
      </c>
    </row>
    <row r="77" spans="1:7" ht="25.5" x14ac:dyDescent="0.2">
      <c r="A77" s="12" t="s">
        <v>56</v>
      </c>
      <c r="B77" s="12">
        <v>1700000000</v>
      </c>
      <c r="C77" s="59">
        <v>600</v>
      </c>
      <c r="D77" s="56">
        <f>D78</f>
        <v>570.39499999999998</v>
      </c>
      <c r="E77" s="56">
        <f>E78</f>
        <v>0</v>
      </c>
      <c r="F77" s="56">
        <f>F78</f>
        <v>108.004</v>
      </c>
      <c r="G77" s="56">
        <f>G78</f>
        <v>0</v>
      </c>
    </row>
    <row r="78" spans="1:7" ht="38.25" x14ac:dyDescent="0.2">
      <c r="A78" s="12" t="s">
        <v>148</v>
      </c>
      <c r="B78" s="12">
        <v>1700000000</v>
      </c>
      <c r="C78" s="59">
        <v>630</v>
      </c>
      <c r="D78" s="56">
        <f>'3'!F66</f>
        <v>570.39499999999998</v>
      </c>
      <c r="E78" s="56">
        <f>'3'!G66</f>
        <v>0</v>
      </c>
      <c r="F78" s="56">
        <f>'3'!H66</f>
        <v>108.004</v>
      </c>
      <c r="G78" s="56">
        <f>'3'!I66</f>
        <v>0</v>
      </c>
    </row>
    <row r="79" spans="1:7" ht="18.75" customHeight="1" x14ac:dyDescent="0.2">
      <c r="A79" s="12" t="str">
        <f>'3'!B181</f>
        <v>Иные бюджетные ассигнования</v>
      </c>
      <c r="B79" s="12">
        <f>'3'!D181</f>
        <v>1700000000</v>
      </c>
      <c r="C79" s="59">
        <f>'3'!E181</f>
        <v>800</v>
      </c>
      <c r="D79" s="56">
        <f>D80</f>
        <v>45</v>
      </c>
      <c r="E79" s="56">
        <f>E80</f>
        <v>0</v>
      </c>
      <c r="F79" s="56">
        <f>F80</f>
        <v>0</v>
      </c>
      <c r="G79" s="56">
        <f>G80</f>
        <v>0</v>
      </c>
    </row>
    <row r="80" spans="1:7" ht="25.5" customHeight="1" x14ac:dyDescent="0.2">
      <c r="A80" s="12" t="str">
        <f>'3'!B182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0" s="12">
        <f>'3'!D182</f>
        <v>1700000000</v>
      </c>
      <c r="C80" s="59">
        <f>'3'!E182</f>
        <v>810</v>
      </c>
      <c r="D80" s="56">
        <f>'3'!F182</f>
        <v>45</v>
      </c>
      <c r="E80" s="56">
        <f>'3'!G182</f>
        <v>0</v>
      </c>
      <c r="F80" s="56">
        <f>'3'!H182</f>
        <v>0</v>
      </c>
      <c r="G80" s="56">
        <f>'3'!I182</f>
        <v>0</v>
      </c>
    </row>
    <row r="81" spans="1:7" ht="51" x14ac:dyDescent="0.2">
      <c r="A81" s="64" t="s">
        <v>176</v>
      </c>
      <c r="B81" s="64">
        <f>'3'!D110</f>
        <v>1800000000</v>
      </c>
      <c r="C81" s="66"/>
      <c r="D81" s="57">
        <f>D82+D84+D86+D90+D88</f>
        <v>23016.327999999998</v>
      </c>
      <c r="E81" s="57">
        <f>E82+E84+E86+E90+E88</f>
        <v>1.3720000000000001</v>
      </c>
      <c r="F81" s="57">
        <f>F82+F84+F86+F90+F88</f>
        <v>5130.0449999999992</v>
      </c>
      <c r="G81" s="57">
        <f>G82+G84+G86+G90+G88</f>
        <v>0</v>
      </c>
    </row>
    <row r="82" spans="1:7" ht="38.25" x14ac:dyDescent="0.2">
      <c r="A82" s="12" t="s">
        <v>34</v>
      </c>
      <c r="B82" s="12">
        <v>1800000000</v>
      </c>
      <c r="C82" s="59">
        <v>100</v>
      </c>
      <c r="D82" s="56">
        <f>D83</f>
        <v>18334.25</v>
      </c>
      <c r="E82" s="56">
        <f>E83</f>
        <v>0</v>
      </c>
      <c r="F82" s="56">
        <f>F83</f>
        <v>3722.2529999999997</v>
      </c>
      <c r="G82" s="56">
        <f>G83</f>
        <v>0</v>
      </c>
    </row>
    <row r="83" spans="1:7" x14ac:dyDescent="0.2">
      <c r="A83" s="12" t="s">
        <v>35</v>
      </c>
      <c r="B83" s="12">
        <v>1800000000</v>
      </c>
      <c r="C83" s="59">
        <v>120</v>
      </c>
      <c r="D83" s="56">
        <f>'3'!F110+'3'!F121</f>
        <v>18334.25</v>
      </c>
      <c r="E83" s="56">
        <f>'3'!G110+'3'!G121</f>
        <v>0</v>
      </c>
      <c r="F83" s="56">
        <f>'3'!H110+'3'!H121</f>
        <v>3722.2529999999997</v>
      </c>
      <c r="G83" s="56">
        <f>'3'!I110+'3'!I121</f>
        <v>0</v>
      </c>
    </row>
    <row r="84" spans="1:7" ht="25.5" x14ac:dyDescent="0.2">
      <c r="A84" s="48" t="s">
        <v>36</v>
      </c>
      <c r="B84" s="12">
        <v>1800000000</v>
      </c>
      <c r="C84" s="59">
        <v>200</v>
      </c>
      <c r="D84" s="56">
        <f>D85</f>
        <v>2696.1179999999999</v>
      </c>
      <c r="E84" s="56">
        <f>E85</f>
        <v>0</v>
      </c>
      <c r="F84" s="56">
        <f>F85</f>
        <v>828.92200000000003</v>
      </c>
      <c r="G84" s="56">
        <f>G85</f>
        <v>0</v>
      </c>
    </row>
    <row r="85" spans="1:7" ht="25.5" x14ac:dyDescent="0.2">
      <c r="A85" s="12" t="s">
        <v>37</v>
      </c>
      <c r="B85" s="12">
        <v>1800000000</v>
      </c>
      <c r="C85" s="59">
        <v>240</v>
      </c>
      <c r="D85" s="56">
        <f>'3'!F123+'3'!F154</f>
        <v>2696.1179999999999</v>
      </c>
      <c r="E85" s="56">
        <f>'3'!G123+'3'!G154</f>
        <v>0</v>
      </c>
      <c r="F85" s="56">
        <f>'3'!H123+'3'!H154</f>
        <v>828.92200000000003</v>
      </c>
      <c r="G85" s="56">
        <f>'3'!I123+'3'!I154</f>
        <v>0</v>
      </c>
    </row>
    <row r="86" spans="1:7" x14ac:dyDescent="0.2">
      <c r="A86" s="12" t="s">
        <v>71</v>
      </c>
      <c r="B86" s="12">
        <v>1800000000</v>
      </c>
      <c r="C86" s="59">
        <v>300</v>
      </c>
      <c r="D86" s="56">
        <f>D87</f>
        <v>1759.885</v>
      </c>
      <c r="E86" s="56">
        <f>E87</f>
        <v>0</v>
      </c>
      <c r="F86" s="56">
        <f>F87</f>
        <v>484.27499999999998</v>
      </c>
      <c r="G86" s="56">
        <f>G87</f>
        <v>0</v>
      </c>
    </row>
    <row r="87" spans="1:7" x14ac:dyDescent="0.2">
      <c r="A87" s="12" t="s">
        <v>92</v>
      </c>
      <c r="B87" s="12">
        <v>1800000000</v>
      </c>
      <c r="C87" s="59">
        <v>310</v>
      </c>
      <c r="D87" s="56">
        <f>'3'!F208</f>
        <v>1759.885</v>
      </c>
      <c r="E87" s="56">
        <f>'3'!G208</f>
        <v>0</v>
      </c>
      <c r="F87" s="56">
        <f>'3'!H208</f>
        <v>484.27499999999998</v>
      </c>
      <c r="G87" s="56">
        <f>'3'!I208</f>
        <v>0</v>
      </c>
    </row>
    <row r="88" spans="1:7" ht="25.5" x14ac:dyDescent="0.2">
      <c r="A88" s="12" t="s">
        <v>56</v>
      </c>
      <c r="B88" s="12">
        <v>1800000000</v>
      </c>
      <c r="C88" s="59">
        <v>600</v>
      </c>
      <c r="D88" s="56">
        <f>D89</f>
        <v>1.3720000000000001</v>
      </c>
      <c r="E88" s="56">
        <f>E89</f>
        <v>1.3720000000000001</v>
      </c>
      <c r="F88" s="56">
        <f>F89</f>
        <v>0</v>
      </c>
      <c r="G88" s="56">
        <f>G89</f>
        <v>0</v>
      </c>
    </row>
    <row r="89" spans="1:7" x14ac:dyDescent="0.2">
      <c r="A89" s="16" t="s">
        <v>57</v>
      </c>
      <c r="B89" s="12">
        <v>1800000000</v>
      </c>
      <c r="C89" s="59">
        <v>620</v>
      </c>
      <c r="D89" s="56">
        <f>'3'!F135</f>
        <v>1.3720000000000001</v>
      </c>
      <c r="E89" s="56">
        <f>'3'!G135</f>
        <v>1.3720000000000001</v>
      </c>
      <c r="F89" s="56">
        <f>'3'!H135</f>
        <v>0</v>
      </c>
      <c r="G89" s="56">
        <f>'3'!I135</f>
        <v>0</v>
      </c>
    </row>
    <row r="90" spans="1:7" x14ac:dyDescent="0.2">
      <c r="A90" s="12" t="s">
        <v>38</v>
      </c>
      <c r="B90" s="12">
        <v>1800000000</v>
      </c>
      <c r="C90" s="59">
        <v>800</v>
      </c>
      <c r="D90" s="56">
        <f>D91+D92</f>
        <v>224.703</v>
      </c>
      <c r="E90" s="56">
        <f>E91+E92</f>
        <v>0</v>
      </c>
      <c r="F90" s="56">
        <f>F91+F92</f>
        <v>94.594999999999999</v>
      </c>
      <c r="G90" s="56">
        <f>G91+G92</f>
        <v>0</v>
      </c>
    </row>
    <row r="91" spans="1:7" x14ac:dyDescent="0.2">
      <c r="A91" s="12" t="s">
        <v>108</v>
      </c>
      <c r="B91" s="12">
        <v>1800000000</v>
      </c>
      <c r="C91" s="59">
        <v>830</v>
      </c>
      <c r="D91" s="56">
        <f>'3'!F156</f>
        <v>94.594999999999999</v>
      </c>
      <c r="E91" s="56">
        <f>'3'!G156</f>
        <v>0</v>
      </c>
      <c r="F91" s="56">
        <f>'3'!H156</f>
        <v>94.594999999999999</v>
      </c>
      <c r="G91" s="56">
        <f>'3'!I156</f>
        <v>0</v>
      </c>
    </row>
    <row r="92" spans="1:7" x14ac:dyDescent="0.2">
      <c r="A92" s="12" t="s">
        <v>39</v>
      </c>
      <c r="B92" s="12">
        <v>1800000000</v>
      </c>
      <c r="C92" s="59">
        <v>850</v>
      </c>
      <c r="D92" s="56">
        <f>'3'!F125+'3'!F157</f>
        <v>130.108</v>
      </c>
      <c r="E92" s="56">
        <f>'3'!G125+'3'!G157</f>
        <v>0</v>
      </c>
      <c r="F92" s="56">
        <f>'3'!H125+'3'!H157</f>
        <v>0</v>
      </c>
      <c r="G92" s="56">
        <f>'3'!I125+'3'!I157</f>
        <v>0</v>
      </c>
    </row>
    <row r="93" spans="1:7" ht="26.85" customHeight="1" x14ac:dyDescent="0.2">
      <c r="A93" s="64" t="s">
        <v>169</v>
      </c>
      <c r="B93" s="64">
        <v>1900000000</v>
      </c>
      <c r="C93" s="66"/>
      <c r="D93" s="57">
        <f>D95+D97</f>
        <v>560.42600000000004</v>
      </c>
      <c r="E93" s="57">
        <f>E95+E97</f>
        <v>560.42600000000004</v>
      </c>
      <c r="F93" s="57">
        <f>F95+F97</f>
        <v>84.346000000000004</v>
      </c>
      <c r="G93" s="57">
        <f>G95+G97</f>
        <v>84.346000000000004</v>
      </c>
    </row>
    <row r="94" spans="1:7" ht="42.6" hidden="1" customHeight="1" x14ac:dyDescent="0.2">
      <c r="A94" s="12" t="s">
        <v>105</v>
      </c>
      <c r="B94" s="12"/>
      <c r="C94" s="59">
        <v>850</v>
      </c>
      <c r="D94" s="56" t="e">
        <f>'3'!#REF!</f>
        <v>#REF!</v>
      </c>
      <c r="E94" s="56" t="e">
        <f>'3'!#REF!</f>
        <v>#REF!</v>
      </c>
      <c r="F94" s="56" t="e">
        <f>'3'!#REF!</f>
        <v>#REF!</v>
      </c>
      <c r="G94" s="56" t="e">
        <f>'3'!#REF!</f>
        <v>#REF!</v>
      </c>
    </row>
    <row r="95" spans="1:7" ht="38.25" x14ac:dyDescent="0.2">
      <c r="A95" s="12" t="s">
        <v>34</v>
      </c>
      <c r="B95" s="12">
        <v>1900000000</v>
      </c>
      <c r="C95" s="59">
        <v>100</v>
      </c>
      <c r="D95" s="56">
        <f>D96</f>
        <v>479.291</v>
      </c>
      <c r="E95" s="56">
        <f>E96</f>
        <v>479.291</v>
      </c>
      <c r="F95" s="56">
        <f>F96</f>
        <v>78.156000000000006</v>
      </c>
      <c r="G95" s="56">
        <f>G96</f>
        <v>78.156000000000006</v>
      </c>
    </row>
    <row r="96" spans="1:7" x14ac:dyDescent="0.2">
      <c r="A96" s="12" t="s">
        <v>35</v>
      </c>
      <c r="B96" s="12">
        <v>1900000000</v>
      </c>
      <c r="C96" s="59">
        <v>120</v>
      </c>
      <c r="D96" s="56">
        <f>'3'!F128</f>
        <v>479.291</v>
      </c>
      <c r="E96" s="56">
        <f>'3'!G128</f>
        <v>479.291</v>
      </c>
      <c r="F96" s="56">
        <f>'3'!H128</f>
        <v>78.156000000000006</v>
      </c>
      <c r="G96" s="56">
        <f>'3'!I128</f>
        <v>78.156000000000006</v>
      </c>
    </row>
    <row r="97" spans="1:7" ht="25.5" x14ac:dyDescent="0.2">
      <c r="A97" s="48" t="s">
        <v>36</v>
      </c>
      <c r="B97" s="12">
        <v>1900000000</v>
      </c>
      <c r="C97" s="59">
        <v>200</v>
      </c>
      <c r="D97" s="56">
        <f>D98</f>
        <v>81.135000000000005</v>
      </c>
      <c r="E97" s="56">
        <f>E98</f>
        <v>81.135000000000005</v>
      </c>
      <c r="F97" s="56">
        <f>F98</f>
        <v>6.19</v>
      </c>
      <c r="G97" s="56">
        <f>G98</f>
        <v>6.19</v>
      </c>
    </row>
    <row r="98" spans="1:7" ht="25.5" x14ac:dyDescent="0.2">
      <c r="A98" s="12" t="s">
        <v>37</v>
      </c>
      <c r="B98" s="12">
        <v>1900000000</v>
      </c>
      <c r="C98" s="59">
        <v>240</v>
      </c>
      <c r="D98" s="56">
        <f>'3'!F130</f>
        <v>81.135000000000005</v>
      </c>
      <c r="E98" s="56">
        <f>'3'!G130</f>
        <v>81.135000000000005</v>
      </c>
      <c r="F98" s="56">
        <f>'3'!H130</f>
        <v>6.19</v>
      </c>
      <c r="G98" s="56">
        <f>'3'!I130</f>
        <v>6.19</v>
      </c>
    </row>
    <row r="99" spans="1:7" ht="38.25" x14ac:dyDescent="0.2">
      <c r="A99" s="35" t="s">
        <v>173</v>
      </c>
      <c r="B99" s="67">
        <v>4000000000</v>
      </c>
      <c r="C99" s="68"/>
      <c r="D99" s="57">
        <f t="shared" ref="D99:G100" si="7">D100</f>
        <v>5047.0820000000003</v>
      </c>
      <c r="E99" s="57">
        <f t="shared" si="7"/>
        <v>0</v>
      </c>
      <c r="F99" s="57">
        <f t="shared" si="7"/>
        <v>0</v>
      </c>
      <c r="G99" s="57">
        <f t="shared" si="7"/>
        <v>0</v>
      </c>
    </row>
    <row r="100" spans="1:7" ht="25.5" x14ac:dyDescent="0.2">
      <c r="A100" s="48" t="s">
        <v>36</v>
      </c>
      <c r="B100" s="49">
        <v>4000000000</v>
      </c>
      <c r="C100" s="60">
        <v>200</v>
      </c>
      <c r="D100" s="56">
        <f t="shared" si="7"/>
        <v>5047.0820000000003</v>
      </c>
      <c r="E100" s="56">
        <f t="shared" si="7"/>
        <v>0</v>
      </c>
      <c r="F100" s="56">
        <f t="shared" si="7"/>
        <v>0</v>
      </c>
      <c r="G100" s="56">
        <f t="shared" si="7"/>
        <v>0</v>
      </c>
    </row>
    <row r="101" spans="1:7" ht="25.5" x14ac:dyDescent="0.2">
      <c r="A101" s="12" t="s">
        <v>37</v>
      </c>
      <c r="B101" s="49">
        <v>4000000000</v>
      </c>
      <c r="C101" s="60">
        <v>240</v>
      </c>
      <c r="D101" s="56">
        <f>'3'!F74</f>
        <v>5047.0820000000003</v>
      </c>
      <c r="E101" s="56">
        <f>'3'!G74</f>
        <v>0</v>
      </c>
      <c r="F101" s="56">
        <f>'3'!H74</f>
        <v>0</v>
      </c>
      <c r="G101" s="56">
        <f>'3'!I74</f>
        <v>0</v>
      </c>
    </row>
    <row r="102" spans="1:7" ht="25.5" customHeight="1" x14ac:dyDescent="0.2">
      <c r="A102" s="35" t="s">
        <v>179</v>
      </c>
      <c r="B102" s="67">
        <f>'3'!D196</f>
        <v>4100000000</v>
      </c>
      <c r="C102" s="68"/>
      <c r="D102" s="57">
        <f t="shared" ref="D102:G103" si="8">D103</f>
        <v>272.62199999999996</v>
      </c>
      <c r="E102" s="57">
        <f t="shared" si="8"/>
        <v>0</v>
      </c>
      <c r="F102" s="57">
        <f t="shared" si="8"/>
        <v>26.573</v>
      </c>
      <c r="G102" s="57">
        <f t="shared" si="8"/>
        <v>0</v>
      </c>
    </row>
    <row r="103" spans="1:7" ht="25.5" x14ac:dyDescent="0.2">
      <c r="A103" s="16" t="s">
        <v>56</v>
      </c>
      <c r="B103" s="49">
        <v>4100000000</v>
      </c>
      <c r="C103" s="60">
        <v>600</v>
      </c>
      <c r="D103" s="56">
        <f t="shared" si="8"/>
        <v>272.62199999999996</v>
      </c>
      <c r="E103" s="56">
        <f t="shared" si="8"/>
        <v>0</v>
      </c>
      <c r="F103" s="56">
        <f t="shared" si="8"/>
        <v>26.573</v>
      </c>
      <c r="G103" s="56">
        <f t="shared" si="8"/>
        <v>0</v>
      </c>
    </row>
    <row r="104" spans="1:7" x14ac:dyDescent="0.2">
      <c r="A104" s="16" t="s">
        <v>57</v>
      </c>
      <c r="B104" s="49">
        <v>4100000000</v>
      </c>
      <c r="C104" s="60">
        <v>620</v>
      </c>
      <c r="D104" s="56">
        <f>'3'!F196+'3'!F189</f>
        <v>272.62199999999996</v>
      </c>
      <c r="E104" s="56">
        <f>'3'!G196+'3'!G189</f>
        <v>0</v>
      </c>
      <c r="F104" s="56">
        <f>'3'!H196+'3'!H189</f>
        <v>26.573</v>
      </c>
      <c r="G104" s="56">
        <f>'3'!I196+'3'!I189</f>
        <v>0</v>
      </c>
    </row>
    <row r="105" spans="1:7" ht="53.25" customHeight="1" x14ac:dyDescent="0.2">
      <c r="A105" s="35" t="s">
        <v>177</v>
      </c>
      <c r="B105" s="67">
        <f>'3'!D158</f>
        <v>4200000000</v>
      </c>
      <c r="C105" s="68"/>
      <c r="D105" s="57">
        <f t="shared" ref="D105:G106" si="9">D106</f>
        <v>116</v>
      </c>
      <c r="E105" s="57">
        <f t="shared" si="9"/>
        <v>0</v>
      </c>
      <c r="F105" s="57">
        <f t="shared" si="9"/>
        <v>10</v>
      </c>
      <c r="G105" s="57">
        <f t="shared" si="9"/>
        <v>0</v>
      </c>
    </row>
    <row r="106" spans="1:7" x14ac:dyDescent="0.2">
      <c r="A106" s="16" t="s">
        <v>71</v>
      </c>
      <c r="B106" s="49">
        <v>4200000000</v>
      </c>
      <c r="C106" s="60">
        <v>300</v>
      </c>
      <c r="D106" s="56">
        <f t="shared" si="9"/>
        <v>116</v>
      </c>
      <c r="E106" s="56">
        <f t="shared" si="9"/>
        <v>0</v>
      </c>
      <c r="F106" s="56">
        <f t="shared" si="9"/>
        <v>10</v>
      </c>
      <c r="G106" s="56">
        <f t="shared" si="9"/>
        <v>0</v>
      </c>
    </row>
    <row r="107" spans="1:7" x14ac:dyDescent="0.2">
      <c r="A107" s="16" t="s">
        <v>120</v>
      </c>
      <c r="B107" s="49">
        <v>4200000000</v>
      </c>
      <c r="C107" s="60">
        <v>360</v>
      </c>
      <c r="D107" s="56">
        <f>'3'!F160</f>
        <v>116</v>
      </c>
      <c r="E107" s="56">
        <f>'3'!G160</f>
        <v>0</v>
      </c>
      <c r="F107" s="56">
        <f>'3'!H160</f>
        <v>10</v>
      </c>
      <c r="G107" s="56">
        <f>'3'!I160</f>
        <v>0</v>
      </c>
    </row>
    <row r="108" spans="1:7" ht="38.25" x14ac:dyDescent="0.2">
      <c r="A108" s="35" t="str">
        <f>'3'!B98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08" s="67">
        <f>'3'!D98</f>
        <v>4300000000</v>
      </c>
      <c r="C108" s="68"/>
      <c r="D108" s="57">
        <f t="shared" ref="D108:G109" si="10">D109</f>
        <v>50</v>
      </c>
      <c r="E108" s="57">
        <f t="shared" si="10"/>
        <v>0</v>
      </c>
      <c r="F108" s="57">
        <f t="shared" si="10"/>
        <v>0</v>
      </c>
      <c r="G108" s="57">
        <f t="shared" si="10"/>
        <v>0</v>
      </c>
    </row>
    <row r="109" spans="1:7" ht="25.5" x14ac:dyDescent="0.2">
      <c r="A109" s="16" t="s">
        <v>56</v>
      </c>
      <c r="B109" s="49">
        <v>4300000000</v>
      </c>
      <c r="C109" s="60">
        <v>600</v>
      </c>
      <c r="D109" s="56">
        <f t="shared" si="10"/>
        <v>50</v>
      </c>
      <c r="E109" s="56">
        <f t="shared" si="10"/>
        <v>0</v>
      </c>
      <c r="F109" s="56">
        <f t="shared" si="10"/>
        <v>0</v>
      </c>
      <c r="G109" s="56">
        <f t="shared" si="10"/>
        <v>0</v>
      </c>
    </row>
    <row r="110" spans="1:7" x14ac:dyDescent="0.2">
      <c r="A110" s="16" t="s">
        <v>57</v>
      </c>
      <c r="B110" s="49">
        <v>4300000000</v>
      </c>
      <c r="C110" s="60">
        <v>620</v>
      </c>
      <c r="D110" s="56">
        <f>'3'!F100</f>
        <v>50</v>
      </c>
      <c r="E110" s="56">
        <f>'3'!G100</f>
        <v>0</v>
      </c>
      <c r="F110" s="56">
        <f>'3'!H100</f>
        <v>0</v>
      </c>
      <c r="G110" s="56">
        <f>'3'!I100</f>
        <v>0</v>
      </c>
    </row>
    <row r="111" spans="1:7" ht="26.25" customHeight="1" x14ac:dyDescent="0.2">
      <c r="A111" s="64" t="s">
        <v>158</v>
      </c>
      <c r="B111" s="64">
        <v>4400000000</v>
      </c>
      <c r="C111" s="64"/>
      <c r="D111" s="65">
        <f>D114</f>
        <v>204.68799999999999</v>
      </c>
      <c r="E111" s="65">
        <f t="shared" ref="E111:G111" si="11">E114</f>
        <v>0</v>
      </c>
      <c r="F111" s="65">
        <f t="shared" si="11"/>
        <v>204.68799999999999</v>
      </c>
      <c r="G111" s="65">
        <f t="shared" si="11"/>
        <v>0</v>
      </c>
    </row>
    <row r="112" spans="1:7" hidden="1" x14ac:dyDescent="0.2">
      <c r="A112" s="12" t="s">
        <v>71</v>
      </c>
      <c r="B112" s="12">
        <v>4400000000</v>
      </c>
      <c r="C112" s="12">
        <v>300</v>
      </c>
      <c r="D112" s="54">
        <f>D113</f>
        <v>0</v>
      </c>
      <c r="E112" s="54">
        <f>E113</f>
        <v>0</v>
      </c>
      <c r="F112" s="54">
        <f>F113</f>
        <v>0</v>
      </c>
      <c r="G112" s="54">
        <f>G113</f>
        <v>0</v>
      </c>
    </row>
    <row r="113" spans="1:8" ht="25.5" hidden="1" x14ac:dyDescent="0.2">
      <c r="A113" s="12" t="s">
        <v>72</v>
      </c>
      <c r="B113" s="12">
        <v>4400000000</v>
      </c>
      <c r="C113" s="12">
        <v>320</v>
      </c>
      <c r="D113" s="55"/>
      <c r="E113" s="55"/>
      <c r="F113" s="55"/>
      <c r="G113" s="55"/>
    </row>
    <row r="114" spans="1:8" ht="25.5" x14ac:dyDescent="0.2">
      <c r="A114" s="12" t="s">
        <v>109</v>
      </c>
      <c r="B114" s="12">
        <v>4400000000</v>
      </c>
      <c r="C114" s="59">
        <v>400</v>
      </c>
      <c r="D114" s="11">
        <f>D115</f>
        <v>204.68799999999999</v>
      </c>
      <c r="E114" s="11">
        <f t="shared" ref="E114:G114" si="12">E115</f>
        <v>0</v>
      </c>
      <c r="F114" s="11">
        <f t="shared" si="12"/>
        <v>204.68799999999999</v>
      </c>
      <c r="G114" s="11">
        <f t="shared" si="12"/>
        <v>0</v>
      </c>
    </row>
    <row r="115" spans="1:8" x14ac:dyDescent="0.2">
      <c r="A115" s="12" t="s">
        <v>110</v>
      </c>
      <c r="B115" s="12">
        <v>4400000000</v>
      </c>
      <c r="C115" s="59">
        <v>410</v>
      </c>
      <c r="D115" s="11">
        <f>'3'!F174</f>
        <v>204.68799999999999</v>
      </c>
      <c r="E115" s="11">
        <f>'3'!G174</f>
        <v>0</v>
      </c>
      <c r="F115" s="11">
        <f>'3'!H174</f>
        <v>204.68799999999999</v>
      </c>
      <c r="G115" s="11">
        <f>'3'!I174</f>
        <v>0</v>
      </c>
    </row>
    <row r="116" spans="1:8" hidden="1" x14ac:dyDescent="0.2">
      <c r="A116" s="12" t="s">
        <v>38</v>
      </c>
      <c r="B116" s="12">
        <v>4400000000</v>
      </c>
      <c r="C116" s="59">
        <v>800</v>
      </c>
      <c r="D116" s="56" t="e">
        <f>D117</f>
        <v>#REF!</v>
      </c>
      <c r="E116" s="56" t="e">
        <f>E117</f>
        <v>#REF!</v>
      </c>
      <c r="F116" s="56" t="e">
        <f>F117</f>
        <v>#REF!</v>
      </c>
      <c r="G116" s="56" t="e">
        <f>G117</f>
        <v>#REF!</v>
      </c>
    </row>
    <row r="117" spans="1:8" ht="38.25" hidden="1" x14ac:dyDescent="0.2">
      <c r="A117" s="12" t="s">
        <v>87</v>
      </c>
      <c r="B117" s="12">
        <v>4400000000</v>
      </c>
      <c r="C117" s="59">
        <v>810</v>
      </c>
      <c r="D117" s="56" t="e">
        <f>'3'!#REF!</f>
        <v>#REF!</v>
      </c>
      <c r="E117" s="56" t="e">
        <f>'3'!#REF!</f>
        <v>#REF!</v>
      </c>
      <c r="F117" s="56" t="e">
        <f>'3'!#REF!</f>
        <v>#REF!</v>
      </c>
      <c r="G117" s="56" t="e">
        <f>'3'!#REF!</f>
        <v>#REF!</v>
      </c>
    </row>
    <row r="118" spans="1:8" ht="63.75" hidden="1" x14ac:dyDescent="0.2">
      <c r="A118" s="12" t="s">
        <v>153</v>
      </c>
      <c r="B118" s="12">
        <v>4400000000</v>
      </c>
      <c r="C118" s="59">
        <v>465</v>
      </c>
      <c r="D118" s="56" t="e">
        <f>'3'!#REF!</f>
        <v>#REF!</v>
      </c>
      <c r="E118" s="56" t="e">
        <f>'3'!#REF!</f>
        <v>#REF!</v>
      </c>
      <c r="F118" s="56" t="e">
        <f>'3'!#REF!</f>
        <v>#REF!</v>
      </c>
      <c r="G118" s="56" t="e">
        <f>'3'!#REF!</f>
        <v>#REF!</v>
      </c>
      <c r="H118" s="111"/>
    </row>
    <row r="119" spans="1:8" hidden="1" x14ac:dyDescent="0.2">
      <c r="A119" s="48" t="s">
        <v>38</v>
      </c>
      <c r="B119" s="12">
        <v>4400000000</v>
      </c>
      <c r="C119" s="59">
        <v>800</v>
      </c>
      <c r="D119" s="56" t="e">
        <f>D120+D121</f>
        <v>#REF!</v>
      </c>
      <c r="E119" s="56" t="e">
        <f>E120+E121</f>
        <v>#REF!</v>
      </c>
      <c r="F119" s="56" t="e">
        <f>F120+F121</f>
        <v>#REF!</v>
      </c>
      <c r="G119" s="56" t="e">
        <f>G120+G121</f>
        <v>#REF!</v>
      </c>
      <c r="H119" s="111"/>
    </row>
    <row r="120" spans="1:8" ht="38.25" hidden="1" x14ac:dyDescent="0.2">
      <c r="A120" s="48" t="s">
        <v>87</v>
      </c>
      <c r="B120" s="12">
        <v>4400000000</v>
      </c>
      <c r="C120" s="59">
        <v>810</v>
      </c>
      <c r="D120" s="56" t="e">
        <f>'3'!#REF!</f>
        <v>#REF!</v>
      </c>
      <c r="E120" s="56" t="e">
        <f>'3'!#REF!</f>
        <v>#REF!</v>
      </c>
      <c r="F120" s="56" t="e">
        <f>'3'!#REF!</f>
        <v>#REF!</v>
      </c>
      <c r="G120" s="56" t="e">
        <f>'3'!#REF!</f>
        <v>#REF!</v>
      </c>
      <c r="H120" s="111"/>
    </row>
    <row r="121" spans="1:8" hidden="1" x14ac:dyDescent="0.2">
      <c r="A121" s="48" t="s">
        <v>39</v>
      </c>
      <c r="B121" s="12">
        <v>4400000000</v>
      </c>
      <c r="C121" s="59">
        <v>850</v>
      </c>
      <c r="D121" s="56" t="e">
        <f>'3'!#REF!</f>
        <v>#REF!</v>
      </c>
      <c r="E121" s="56"/>
      <c r="F121" s="56" t="e">
        <f>'3'!#REF!</f>
        <v>#REF!</v>
      </c>
      <c r="G121" s="56"/>
      <c r="H121" s="111"/>
    </row>
    <row r="122" spans="1:8" s="69" customFormat="1" ht="25.5" x14ac:dyDescent="0.2">
      <c r="A122" s="35" t="s">
        <v>175</v>
      </c>
      <c r="B122" s="67">
        <v>4700000000</v>
      </c>
      <c r="C122" s="68"/>
      <c r="D122" s="57">
        <f>D123</f>
        <v>2492.6219999999998</v>
      </c>
      <c r="E122" s="57"/>
      <c r="F122" s="57">
        <f>F123</f>
        <v>510.14800000000002</v>
      </c>
      <c r="G122" s="57"/>
      <c r="H122" s="112"/>
    </row>
    <row r="123" spans="1:8" ht="25.5" x14ac:dyDescent="0.2">
      <c r="A123" s="16" t="s">
        <v>56</v>
      </c>
      <c r="B123" s="49">
        <v>4700000000</v>
      </c>
      <c r="C123" s="60">
        <v>600</v>
      </c>
      <c r="D123" s="56">
        <f>D124</f>
        <v>2492.6219999999998</v>
      </c>
      <c r="E123" s="56"/>
      <c r="F123" s="56">
        <f>F124</f>
        <v>510.14800000000002</v>
      </c>
      <c r="G123" s="56"/>
      <c r="H123" s="111"/>
    </row>
    <row r="124" spans="1:8" x14ac:dyDescent="0.2">
      <c r="A124" s="16" t="s">
        <v>57</v>
      </c>
      <c r="B124" s="49">
        <v>4700000000</v>
      </c>
      <c r="C124" s="60">
        <v>620</v>
      </c>
      <c r="D124" s="56">
        <f>'3'!F107</f>
        <v>2492.6219999999998</v>
      </c>
      <c r="E124" s="56"/>
      <c r="F124" s="56">
        <f>'3'!H107</f>
        <v>510.14800000000002</v>
      </c>
      <c r="G124" s="56"/>
      <c r="H124" s="111"/>
    </row>
    <row r="125" spans="1:8" ht="26.25" customHeight="1" x14ac:dyDescent="0.2">
      <c r="A125" s="35" t="s">
        <v>174</v>
      </c>
      <c r="B125" s="67">
        <v>4800000000</v>
      </c>
      <c r="C125" s="68"/>
      <c r="D125" s="57">
        <f>D126+D128</f>
        <v>2897.4250000000002</v>
      </c>
      <c r="E125" s="57">
        <f>E126+E128</f>
        <v>0</v>
      </c>
      <c r="F125" s="57">
        <f>F126+F128</f>
        <v>628.90599999999995</v>
      </c>
      <c r="G125" s="57">
        <f>G126+G128</f>
        <v>0</v>
      </c>
      <c r="H125" s="111"/>
    </row>
    <row r="126" spans="1:8" ht="25.5" x14ac:dyDescent="0.2">
      <c r="A126" s="16" t="s">
        <v>36</v>
      </c>
      <c r="B126" s="49">
        <v>4800000000</v>
      </c>
      <c r="C126" s="60">
        <v>200</v>
      </c>
      <c r="D126" s="56">
        <f>D127</f>
        <v>329.02800000000002</v>
      </c>
      <c r="E126" s="56"/>
      <c r="F126" s="56">
        <f>F127</f>
        <v>54.838000000000001</v>
      </c>
      <c r="G126" s="56"/>
    </row>
    <row r="127" spans="1:8" ht="25.5" x14ac:dyDescent="0.2">
      <c r="A127" s="16" t="s">
        <v>37</v>
      </c>
      <c r="B127" s="49">
        <v>4800000000</v>
      </c>
      <c r="C127" s="60">
        <v>240</v>
      </c>
      <c r="D127" s="56">
        <f>'3'!F163</f>
        <v>329.02800000000002</v>
      </c>
      <c r="E127" s="56"/>
      <c r="F127" s="56">
        <f>'3'!H163</f>
        <v>54.838000000000001</v>
      </c>
      <c r="G127" s="56"/>
    </row>
    <row r="128" spans="1:8" ht="25.5" x14ac:dyDescent="0.2">
      <c r="A128" s="16" t="s">
        <v>56</v>
      </c>
      <c r="B128" s="49">
        <v>4800000000</v>
      </c>
      <c r="C128" s="60">
        <v>600</v>
      </c>
      <c r="D128" s="56">
        <f>D129</f>
        <v>2568.3969999999999</v>
      </c>
      <c r="E128" s="56"/>
      <c r="F128" s="56">
        <f>F129</f>
        <v>574.06799999999998</v>
      </c>
      <c r="G128" s="56"/>
    </row>
    <row r="129" spans="1:7" ht="12" customHeight="1" x14ac:dyDescent="0.2">
      <c r="A129" s="16" t="s">
        <v>57</v>
      </c>
      <c r="B129" s="49">
        <v>4800000000</v>
      </c>
      <c r="C129" s="60">
        <v>620</v>
      </c>
      <c r="D129" s="56">
        <f>'3'!F89</f>
        <v>2568.3969999999999</v>
      </c>
      <c r="E129" s="56"/>
      <c r="F129" s="56">
        <f>'3'!H89</f>
        <v>574.06799999999998</v>
      </c>
      <c r="G129" s="56"/>
    </row>
    <row r="130" spans="1:7" ht="38.25" x14ac:dyDescent="0.2">
      <c r="A130" s="35" t="s">
        <v>167</v>
      </c>
      <c r="B130" s="67">
        <v>4900000000</v>
      </c>
      <c r="C130" s="68"/>
      <c r="D130" s="57">
        <f>D131+D133+D135</f>
        <v>1550.6130000000001</v>
      </c>
      <c r="E130" s="57"/>
      <c r="F130" s="57">
        <f>F131+F133+F135</f>
        <v>391.49299999999999</v>
      </c>
      <c r="G130" s="57"/>
    </row>
    <row r="131" spans="1:7" ht="38.25" x14ac:dyDescent="0.2">
      <c r="A131" s="12" t="s">
        <v>34</v>
      </c>
      <c r="B131" s="49">
        <v>4900000000</v>
      </c>
      <c r="C131" s="60">
        <v>100</v>
      </c>
      <c r="D131" s="56">
        <f>D132</f>
        <v>1535.6130000000001</v>
      </c>
      <c r="E131" s="56"/>
      <c r="F131" s="56">
        <f>F132</f>
        <v>382.99299999999999</v>
      </c>
      <c r="G131" s="56"/>
    </row>
    <row r="132" spans="1:7" x14ac:dyDescent="0.2">
      <c r="A132" s="12" t="s">
        <v>35</v>
      </c>
      <c r="B132" s="49">
        <v>4900000000</v>
      </c>
      <c r="C132" s="60">
        <v>120</v>
      </c>
      <c r="D132" s="56">
        <f>'3'!F221</f>
        <v>1535.6130000000001</v>
      </c>
      <c r="E132" s="56"/>
      <c r="F132" s="56">
        <f>'3'!H221</f>
        <v>382.99299999999999</v>
      </c>
      <c r="G132" s="56"/>
    </row>
    <row r="133" spans="1:7" ht="25.5" x14ac:dyDescent="0.2">
      <c r="A133" s="48" t="s">
        <v>36</v>
      </c>
      <c r="B133" s="49">
        <v>4900000000</v>
      </c>
      <c r="C133" s="60">
        <v>200</v>
      </c>
      <c r="D133" s="56">
        <f>D134</f>
        <v>15</v>
      </c>
      <c r="E133" s="56"/>
      <c r="F133" s="56">
        <f>F134</f>
        <v>8.5</v>
      </c>
      <c r="G133" s="56"/>
    </row>
    <row r="134" spans="1:7" ht="25.5" x14ac:dyDescent="0.2">
      <c r="A134" s="12" t="s">
        <v>37</v>
      </c>
      <c r="B134" s="49">
        <v>4900000000</v>
      </c>
      <c r="C134" s="60">
        <v>240</v>
      </c>
      <c r="D134" s="56">
        <f>'3'!F223</f>
        <v>15</v>
      </c>
      <c r="E134" s="56"/>
      <c r="F134" s="56">
        <f>'3'!H223</f>
        <v>8.5</v>
      </c>
      <c r="G134" s="56"/>
    </row>
    <row r="135" spans="1:7" hidden="1" x14ac:dyDescent="0.2">
      <c r="A135" s="48" t="s">
        <v>38</v>
      </c>
      <c r="B135" s="49">
        <v>4900000000</v>
      </c>
      <c r="C135" s="60">
        <v>800</v>
      </c>
      <c r="D135" s="56">
        <f>D136</f>
        <v>0</v>
      </c>
      <c r="E135" s="56"/>
      <c r="F135" s="56">
        <f>F136</f>
        <v>0</v>
      </c>
      <c r="G135" s="56"/>
    </row>
    <row r="136" spans="1:7" hidden="1" x14ac:dyDescent="0.2">
      <c r="A136" s="48" t="s">
        <v>39</v>
      </c>
      <c r="B136" s="49">
        <v>4900000000</v>
      </c>
      <c r="C136" s="60">
        <v>850</v>
      </c>
      <c r="D136" s="56">
        <f>'3'!F225</f>
        <v>0</v>
      </c>
      <c r="E136" s="56"/>
      <c r="F136" s="56">
        <f>'3'!H225</f>
        <v>0</v>
      </c>
      <c r="G136" s="56"/>
    </row>
    <row r="137" spans="1:7" ht="19.5" customHeight="1" x14ac:dyDescent="0.2">
      <c r="A137" s="35" t="s">
        <v>127</v>
      </c>
      <c r="B137" s="67" t="s">
        <v>128</v>
      </c>
      <c r="C137" s="68"/>
      <c r="D137" s="57">
        <f>D138+D155</f>
        <v>100</v>
      </c>
      <c r="E137" s="57">
        <f>E138+E155</f>
        <v>0</v>
      </c>
      <c r="F137" s="57">
        <f>F138+F155</f>
        <v>0</v>
      </c>
      <c r="G137" s="57">
        <f>G138+G155</f>
        <v>0</v>
      </c>
    </row>
    <row r="138" spans="1:7" s="18" customFormat="1" ht="37.5" customHeight="1" x14ac:dyDescent="0.2">
      <c r="A138" s="16" t="s">
        <v>135</v>
      </c>
      <c r="B138" s="49" t="s">
        <v>129</v>
      </c>
      <c r="C138" s="60"/>
      <c r="D138" s="56">
        <f>D147+D141</f>
        <v>100</v>
      </c>
      <c r="E138" s="56">
        <f>E147+E141</f>
        <v>0</v>
      </c>
      <c r="F138" s="56">
        <f>F147+F141</f>
        <v>0</v>
      </c>
      <c r="G138" s="56">
        <f>G147+G141</f>
        <v>0</v>
      </c>
    </row>
    <row r="139" spans="1:7" s="18" customFormat="1" ht="38.25" hidden="1" x14ac:dyDescent="0.2">
      <c r="A139" s="12" t="s">
        <v>34</v>
      </c>
      <c r="B139" s="49" t="s">
        <v>129</v>
      </c>
      <c r="C139" s="60">
        <v>100</v>
      </c>
      <c r="D139" s="56" t="e">
        <f>D140</f>
        <v>#REF!</v>
      </c>
      <c r="E139" s="56" t="e">
        <f>E140</f>
        <v>#REF!</v>
      </c>
      <c r="F139" s="56" t="e">
        <f>F140</f>
        <v>#REF!</v>
      </c>
      <c r="G139" s="56" t="e">
        <f>G140</f>
        <v>#REF!</v>
      </c>
    </row>
    <row r="140" spans="1:7" s="18" customFormat="1" hidden="1" x14ac:dyDescent="0.2">
      <c r="A140" s="12" t="s">
        <v>35</v>
      </c>
      <c r="B140" s="49" t="s">
        <v>129</v>
      </c>
      <c r="C140" s="60">
        <v>120</v>
      </c>
      <c r="D140" s="56" t="e">
        <f>'3'!#REF!</f>
        <v>#REF!</v>
      </c>
      <c r="E140" s="56" t="e">
        <f>'3'!#REF!</f>
        <v>#REF!</v>
      </c>
      <c r="F140" s="56" t="e">
        <f>'3'!#REF!</f>
        <v>#REF!</v>
      </c>
      <c r="G140" s="56" t="e">
        <f>'3'!#REF!</f>
        <v>#REF!</v>
      </c>
    </row>
    <row r="141" spans="1:7" s="18" customFormat="1" ht="25.5" hidden="1" x14ac:dyDescent="0.2">
      <c r="A141" s="16" t="s">
        <v>56</v>
      </c>
      <c r="B141" s="49" t="s">
        <v>129</v>
      </c>
      <c r="C141" s="60">
        <v>600</v>
      </c>
      <c r="D141" s="56">
        <f>D142</f>
        <v>0</v>
      </c>
      <c r="E141" s="56">
        <f>E142</f>
        <v>0</v>
      </c>
      <c r="F141" s="56">
        <f>F142</f>
        <v>0</v>
      </c>
      <c r="G141" s="56">
        <f>G142</f>
        <v>0</v>
      </c>
    </row>
    <row r="142" spans="1:7" s="6" customFormat="1" hidden="1" x14ac:dyDescent="0.2">
      <c r="A142" s="77" t="s">
        <v>57</v>
      </c>
      <c r="B142" s="120" t="s">
        <v>129</v>
      </c>
      <c r="C142" s="121">
        <v>620</v>
      </c>
      <c r="D142" s="122"/>
      <c r="E142" s="122"/>
      <c r="F142" s="122"/>
      <c r="G142" s="122"/>
    </row>
    <row r="143" spans="1:7" s="18" customFormat="1" ht="38.25" hidden="1" x14ac:dyDescent="0.2">
      <c r="A143" s="48" t="s">
        <v>34</v>
      </c>
      <c r="B143" s="49" t="s">
        <v>129</v>
      </c>
      <c r="C143" s="60">
        <v>100</v>
      </c>
      <c r="D143" s="56">
        <f>D144</f>
        <v>0</v>
      </c>
      <c r="E143" s="56"/>
      <c r="F143" s="56">
        <f>F144</f>
        <v>0</v>
      </c>
      <c r="G143" s="56"/>
    </row>
    <row r="144" spans="1:7" s="18" customFormat="1" hidden="1" x14ac:dyDescent="0.2">
      <c r="A144" s="48" t="s">
        <v>35</v>
      </c>
      <c r="B144" s="49" t="s">
        <v>129</v>
      </c>
      <c r="C144" s="60">
        <v>120</v>
      </c>
      <c r="D144" s="56"/>
      <c r="E144" s="56"/>
      <c r="F144" s="56"/>
      <c r="G144" s="56"/>
    </row>
    <row r="145" spans="1:7" s="18" customFormat="1" ht="38.25" hidden="1" x14ac:dyDescent="0.2">
      <c r="A145" s="48" t="s">
        <v>147</v>
      </c>
      <c r="B145" s="49" t="s">
        <v>129</v>
      </c>
      <c r="C145" s="60">
        <v>200</v>
      </c>
      <c r="D145" s="56">
        <f>D146</f>
        <v>0</v>
      </c>
      <c r="E145" s="56"/>
      <c r="F145" s="56">
        <f>F146</f>
        <v>0</v>
      </c>
      <c r="G145" s="56"/>
    </row>
    <row r="146" spans="1:7" s="18" customFormat="1" ht="25.5" hidden="1" x14ac:dyDescent="0.2">
      <c r="A146" s="48" t="s">
        <v>37</v>
      </c>
      <c r="B146" s="49" t="s">
        <v>129</v>
      </c>
      <c r="C146" s="60">
        <v>240</v>
      </c>
      <c r="D146" s="56"/>
      <c r="E146" s="56"/>
      <c r="F146" s="56"/>
      <c r="G146" s="56"/>
    </row>
    <row r="147" spans="1:7" s="18" customFormat="1" ht="14.25" customHeight="1" x14ac:dyDescent="0.2">
      <c r="A147" s="16" t="s">
        <v>38</v>
      </c>
      <c r="B147" s="49" t="s">
        <v>129</v>
      </c>
      <c r="C147" s="60">
        <v>800</v>
      </c>
      <c r="D147" s="56">
        <f>D148</f>
        <v>100</v>
      </c>
      <c r="E147" s="56">
        <f>E148</f>
        <v>0</v>
      </c>
      <c r="F147" s="56">
        <f>F148</f>
        <v>0</v>
      </c>
      <c r="G147" s="56">
        <f>G148</f>
        <v>0</v>
      </c>
    </row>
    <row r="148" spans="1:7" s="18" customFormat="1" x14ac:dyDescent="0.2">
      <c r="A148" s="16" t="s">
        <v>83</v>
      </c>
      <c r="B148" s="49" t="s">
        <v>129</v>
      </c>
      <c r="C148" s="60">
        <v>870</v>
      </c>
      <c r="D148" s="56">
        <f>'3'!F140</f>
        <v>100</v>
      </c>
      <c r="E148" s="56">
        <f>'3'!G140</f>
        <v>0</v>
      </c>
      <c r="F148" s="56">
        <f>'3'!H140</f>
        <v>0</v>
      </c>
      <c r="G148" s="56">
        <f>'3'!I140</f>
        <v>0</v>
      </c>
    </row>
    <row r="149" spans="1:7" s="18" customFormat="1" ht="25.5" hidden="1" x14ac:dyDescent="0.2">
      <c r="A149" s="16" t="s">
        <v>136</v>
      </c>
      <c r="B149" s="49" t="s">
        <v>130</v>
      </c>
      <c r="C149" s="60"/>
      <c r="D149" s="56" t="e">
        <f t="shared" ref="D149:G150" si="13">D150</f>
        <v>#REF!</v>
      </c>
      <c r="E149" s="56" t="e">
        <f t="shared" si="13"/>
        <v>#REF!</v>
      </c>
      <c r="F149" s="56" t="e">
        <f t="shared" si="13"/>
        <v>#REF!</v>
      </c>
      <c r="G149" s="56" t="e">
        <f t="shared" si="13"/>
        <v>#REF!</v>
      </c>
    </row>
    <row r="150" spans="1:7" s="18" customFormat="1" ht="25.5" hidden="1" x14ac:dyDescent="0.2">
      <c r="A150" s="16" t="s">
        <v>36</v>
      </c>
      <c r="B150" s="49" t="s">
        <v>130</v>
      </c>
      <c r="C150" s="60">
        <v>200</v>
      </c>
      <c r="D150" s="56" t="e">
        <f t="shared" si="13"/>
        <v>#REF!</v>
      </c>
      <c r="E150" s="56" t="e">
        <f t="shared" si="13"/>
        <v>#REF!</v>
      </c>
      <c r="F150" s="56" t="e">
        <f t="shared" si="13"/>
        <v>#REF!</v>
      </c>
      <c r="G150" s="56" t="e">
        <f t="shared" si="13"/>
        <v>#REF!</v>
      </c>
    </row>
    <row r="151" spans="1:7" s="18" customFormat="1" ht="25.5" hidden="1" x14ac:dyDescent="0.2">
      <c r="A151" s="16" t="s">
        <v>37</v>
      </c>
      <c r="B151" s="49" t="s">
        <v>130</v>
      </c>
      <c r="C151" s="60">
        <v>240</v>
      </c>
      <c r="D151" s="56" t="e">
        <f>'3'!#REF!</f>
        <v>#REF!</v>
      </c>
      <c r="E151" s="56" t="e">
        <f>'3'!#REF!</f>
        <v>#REF!</v>
      </c>
      <c r="F151" s="56" t="e">
        <f>'3'!#REF!</f>
        <v>#REF!</v>
      </c>
      <c r="G151" s="56" t="e">
        <f>'3'!#REF!</f>
        <v>#REF!</v>
      </c>
    </row>
    <row r="152" spans="1:7" s="18" customFormat="1" ht="25.5" hidden="1" x14ac:dyDescent="0.2">
      <c r="A152" s="16" t="s">
        <v>134</v>
      </c>
      <c r="B152" s="49" t="s">
        <v>133</v>
      </c>
      <c r="C152" s="60"/>
      <c r="D152" s="56" t="e">
        <f t="shared" ref="D152:G153" si="14">D153</f>
        <v>#REF!</v>
      </c>
      <c r="E152" s="56" t="e">
        <f t="shared" si="14"/>
        <v>#REF!</v>
      </c>
      <c r="F152" s="56" t="e">
        <f t="shared" si="14"/>
        <v>#REF!</v>
      </c>
      <c r="G152" s="56" t="e">
        <f t="shared" si="14"/>
        <v>#REF!</v>
      </c>
    </row>
    <row r="153" spans="1:7" s="18" customFormat="1" ht="25.5" hidden="1" x14ac:dyDescent="0.2">
      <c r="A153" s="16" t="s">
        <v>36</v>
      </c>
      <c r="B153" s="49" t="s">
        <v>133</v>
      </c>
      <c r="C153" s="60">
        <v>200</v>
      </c>
      <c r="D153" s="56" t="e">
        <f t="shared" si="14"/>
        <v>#REF!</v>
      </c>
      <c r="E153" s="56" t="e">
        <f t="shared" si="14"/>
        <v>#REF!</v>
      </c>
      <c r="F153" s="56" t="e">
        <f t="shared" si="14"/>
        <v>#REF!</v>
      </c>
      <c r="G153" s="56" t="e">
        <f t="shared" si="14"/>
        <v>#REF!</v>
      </c>
    </row>
    <row r="154" spans="1:7" s="18" customFormat="1" ht="25.5" hidden="1" x14ac:dyDescent="0.2">
      <c r="A154" s="16" t="s">
        <v>37</v>
      </c>
      <c r="B154" s="49" t="s">
        <v>133</v>
      </c>
      <c r="C154" s="60">
        <v>240</v>
      </c>
      <c r="D154" s="56" t="e">
        <f>'3'!#REF!</f>
        <v>#REF!</v>
      </c>
      <c r="E154" s="56" t="e">
        <f>'3'!#REF!</f>
        <v>#REF!</v>
      </c>
      <c r="F154" s="56" t="e">
        <f>'3'!#REF!</f>
        <v>#REF!</v>
      </c>
      <c r="G154" s="56" t="e">
        <f>'3'!#REF!</f>
        <v>#REF!</v>
      </c>
    </row>
    <row r="155" spans="1:7" s="18" customFormat="1" ht="25.5" hidden="1" x14ac:dyDescent="0.2">
      <c r="A155" s="16" t="s">
        <v>137</v>
      </c>
      <c r="B155" s="49" t="s">
        <v>131</v>
      </c>
      <c r="C155" s="60"/>
      <c r="D155" s="56">
        <f t="shared" ref="D155:G156" si="15">D156</f>
        <v>0</v>
      </c>
      <c r="E155" s="56">
        <f t="shared" si="15"/>
        <v>0</v>
      </c>
      <c r="F155" s="56">
        <f t="shared" si="15"/>
        <v>0</v>
      </c>
      <c r="G155" s="56">
        <f t="shared" si="15"/>
        <v>0</v>
      </c>
    </row>
    <row r="156" spans="1:7" s="18" customFormat="1" ht="25.5" hidden="1" x14ac:dyDescent="0.2">
      <c r="A156" s="16" t="s">
        <v>56</v>
      </c>
      <c r="B156" s="49" t="s">
        <v>131</v>
      </c>
      <c r="C156" s="60">
        <v>600</v>
      </c>
      <c r="D156" s="56">
        <f t="shared" si="15"/>
        <v>0</v>
      </c>
      <c r="E156" s="56">
        <f t="shared" si="15"/>
        <v>0</v>
      </c>
      <c r="F156" s="56">
        <f t="shared" si="15"/>
        <v>0</v>
      </c>
      <c r="G156" s="56">
        <f t="shared" si="15"/>
        <v>0</v>
      </c>
    </row>
    <row r="157" spans="1:7" s="18" customFormat="1" hidden="1" x14ac:dyDescent="0.2">
      <c r="A157" s="16" t="s">
        <v>57</v>
      </c>
      <c r="B157" s="49" t="s">
        <v>131</v>
      </c>
      <c r="C157" s="60">
        <v>620</v>
      </c>
      <c r="D157" s="56"/>
      <c r="E157" s="56"/>
      <c r="F157" s="56"/>
      <c r="G157" s="56"/>
    </row>
    <row r="158" spans="1:7" s="18" customFormat="1" ht="25.5" hidden="1" x14ac:dyDescent="0.2">
      <c r="A158" s="16" t="s">
        <v>138</v>
      </c>
      <c r="B158" s="49" t="s">
        <v>132</v>
      </c>
      <c r="C158" s="60"/>
      <c r="D158" s="56" t="e">
        <f t="shared" ref="D158:G159" si="16">D159</f>
        <v>#REF!</v>
      </c>
      <c r="E158" s="56" t="e">
        <f t="shared" si="16"/>
        <v>#REF!</v>
      </c>
      <c r="F158" s="56" t="e">
        <f t="shared" si="16"/>
        <v>#REF!</v>
      </c>
      <c r="G158" s="56" t="e">
        <f t="shared" si="16"/>
        <v>#REF!</v>
      </c>
    </row>
    <row r="159" spans="1:7" ht="25.5" hidden="1" x14ac:dyDescent="0.2">
      <c r="A159" s="16" t="s">
        <v>109</v>
      </c>
      <c r="B159" s="49" t="s">
        <v>132</v>
      </c>
      <c r="C159" s="60">
        <v>400</v>
      </c>
      <c r="D159" s="56" t="e">
        <f t="shared" si="16"/>
        <v>#REF!</v>
      </c>
      <c r="E159" s="56" t="e">
        <f t="shared" si="16"/>
        <v>#REF!</v>
      </c>
      <c r="F159" s="56" t="e">
        <f t="shared" si="16"/>
        <v>#REF!</v>
      </c>
      <c r="G159" s="56" t="e">
        <f t="shared" si="16"/>
        <v>#REF!</v>
      </c>
    </row>
    <row r="160" spans="1:7" hidden="1" x14ac:dyDescent="0.2">
      <c r="A160" s="16" t="s">
        <v>110</v>
      </c>
      <c r="B160" s="49" t="s">
        <v>132</v>
      </c>
      <c r="C160" s="60">
        <v>410</v>
      </c>
      <c r="D160" s="56" t="e">
        <f>'3'!#REF!</f>
        <v>#REF!</v>
      </c>
      <c r="E160" s="56" t="e">
        <f>'3'!#REF!</f>
        <v>#REF!</v>
      </c>
      <c r="F160" s="56" t="e">
        <f>'3'!#REF!</f>
        <v>#REF!</v>
      </c>
      <c r="G160" s="56" t="e">
        <f>'3'!#REF!</f>
        <v>#REF!</v>
      </c>
    </row>
    <row r="161" spans="1:7" ht="12.75" customHeight="1" x14ac:dyDescent="0.2">
      <c r="A161" s="58" t="s">
        <v>5</v>
      </c>
      <c r="B161" s="58"/>
      <c r="C161" s="61"/>
      <c r="D161" s="57">
        <f>D11+D23+D34+D41+D44++D47+D50+D53+D58+D61+D64+D69+D76+D81+D93+D99+D102+D105+D108+D122+D125+D130+D137+D111</f>
        <v>302368.54499999993</v>
      </c>
      <c r="E161" s="57">
        <f>E11+E23+E34+E41+E44++E47+E50+E53+E58+E61+E64+E69+E76+E81+E93+E99+E102+E105+E108+E122+E125+E130+E137+E111</f>
        <v>48940.884000000005</v>
      </c>
      <c r="F161" s="57">
        <f>F11+F23+F34+F41+F44++F47+F50+F53+F58+F61+F64+F69+F76+F81+F93+F99+F102+F105+F108+F122+F125+F130+F137+F111</f>
        <v>62790.629000000008</v>
      </c>
      <c r="G161" s="57">
        <f>G11+G23+G34+G41+G44++G47+G50+G53+G58+G61+G64+G69+G76+G81+G93+G99+G102+G105+G108+G122+G125+G130+G137+G111</f>
        <v>4409.9670000000006</v>
      </c>
    </row>
    <row r="162" spans="1:7" hidden="1" x14ac:dyDescent="0.2">
      <c r="A162" s="27" t="s">
        <v>97</v>
      </c>
      <c r="B162" s="27"/>
      <c r="C162" s="27"/>
      <c r="D162" s="19">
        <v>0</v>
      </c>
      <c r="E162" s="19">
        <v>0</v>
      </c>
    </row>
    <row r="163" spans="1:7" hidden="1" x14ac:dyDescent="0.2">
      <c r="A163" s="26" t="s">
        <v>97</v>
      </c>
      <c r="B163" s="26"/>
      <c r="C163" s="26"/>
      <c r="D163" s="9">
        <v>0</v>
      </c>
      <c r="E163" s="9">
        <v>0</v>
      </c>
    </row>
    <row r="164" spans="1:7" hidden="1" x14ac:dyDescent="0.2">
      <c r="A164" s="26" t="s">
        <v>97</v>
      </c>
      <c r="B164" s="26"/>
      <c r="C164" s="26"/>
      <c r="D164" s="9">
        <v>0</v>
      </c>
      <c r="E164" s="9">
        <v>0</v>
      </c>
    </row>
    <row r="165" spans="1:7" hidden="1" x14ac:dyDescent="0.2">
      <c r="A165" s="26" t="s">
        <v>97</v>
      </c>
      <c r="B165" s="26"/>
      <c r="C165" s="26"/>
      <c r="D165" s="9">
        <v>0</v>
      </c>
      <c r="E165" s="9">
        <v>0</v>
      </c>
    </row>
    <row r="166" spans="1:7" hidden="1" x14ac:dyDescent="0.2">
      <c r="A166" s="26" t="s">
        <v>97</v>
      </c>
      <c r="B166" s="26"/>
      <c r="C166" s="26"/>
      <c r="D166" s="9">
        <v>0</v>
      </c>
      <c r="E166" s="9">
        <v>0</v>
      </c>
    </row>
    <row r="167" spans="1:7" hidden="1" x14ac:dyDescent="0.2">
      <c r="A167" s="26" t="s">
        <v>97</v>
      </c>
      <c r="B167" s="26"/>
      <c r="C167" s="26"/>
      <c r="D167" s="9">
        <v>0</v>
      </c>
      <c r="E167" s="9">
        <v>0</v>
      </c>
    </row>
    <row r="168" spans="1:7" hidden="1" x14ac:dyDescent="0.2">
      <c r="A168" s="26" t="s">
        <v>97</v>
      </c>
      <c r="B168" s="26"/>
      <c r="C168" s="26"/>
      <c r="D168" s="9">
        <v>0</v>
      </c>
      <c r="E168" s="9">
        <v>0</v>
      </c>
    </row>
    <row r="169" spans="1:7" hidden="1" x14ac:dyDescent="0.2">
      <c r="A169" s="26" t="s">
        <v>97</v>
      </c>
      <c r="B169" s="26"/>
      <c r="C169" s="26"/>
      <c r="D169" s="9">
        <v>0</v>
      </c>
      <c r="E169" s="9">
        <v>0</v>
      </c>
    </row>
    <row r="170" spans="1:7" hidden="1" x14ac:dyDescent="0.2">
      <c r="A170" s="26" t="s">
        <v>97</v>
      </c>
      <c r="B170" s="26"/>
      <c r="C170" s="26"/>
      <c r="D170" s="9">
        <v>0</v>
      </c>
      <c r="E170" s="9">
        <v>0</v>
      </c>
    </row>
    <row r="171" spans="1:7" hidden="1" x14ac:dyDescent="0.2">
      <c r="A171" s="26" t="s">
        <v>97</v>
      </c>
      <c r="B171" s="26"/>
      <c r="C171" s="26"/>
      <c r="D171" s="9">
        <v>0</v>
      </c>
      <c r="E171" s="9">
        <v>0</v>
      </c>
    </row>
    <row r="172" spans="1:7" hidden="1" x14ac:dyDescent="0.2">
      <c r="A172" s="26" t="s">
        <v>97</v>
      </c>
      <c r="B172" s="26"/>
      <c r="C172" s="26"/>
      <c r="D172" s="9">
        <v>0</v>
      </c>
      <c r="E172" s="9">
        <v>0</v>
      </c>
    </row>
    <row r="173" spans="1:7" hidden="1" x14ac:dyDescent="0.2">
      <c r="A173" s="26" t="s">
        <v>97</v>
      </c>
      <c r="B173" s="26"/>
      <c r="C173" s="26"/>
      <c r="D173" s="9">
        <v>0</v>
      </c>
      <c r="E173" s="9">
        <v>0</v>
      </c>
    </row>
    <row r="174" spans="1:7" hidden="1" x14ac:dyDescent="0.2">
      <c r="A174" s="26" t="s">
        <v>97</v>
      </c>
      <c r="B174" s="26"/>
      <c r="C174" s="26"/>
      <c r="D174" s="9">
        <v>0</v>
      </c>
      <c r="E174" s="9">
        <v>0</v>
      </c>
    </row>
    <row r="175" spans="1:7" hidden="1" x14ac:dyDescent="0.2">
      <c r="A175" s="26" t="s">
        <v>97</v>
      </c>
      <c r="B175" s="26"/>
      <c r="C175" s="26"/>
      <c r="D175" s="9">
        <v>0</v>
      </c>
      <c r="E175" s="9">
        <v>0</v>
      </c>
    </row>
    <row r="176" spans="1:7" hidden="1" x14ac:dyDescent="0.2">
      <c r="A176" s="26" t="s">
        <v>97</v>
      </c>
      <c r="B176" s="26"/>
      <c r="C176" s="26"/>
      <c r="D176" s="9">
        <v>0</v>
      </c>
      <c r="E176" s="9">
        <v>0</v>
      </c>
    </row>
    <row r="177" spans="1:5" hidden="1" x14ac:dyDescent="0.2">
      <c r="A177" s="26" t="s">
        <v>97</v>
      </c>
      <c r="B177" s="26"/>
      <c r="C177" s="26"/>
      <c r="D177" s="9">
        <v>0</v>
      </c>
      <c r="E177" s="9">
        <v>0</v>
      </c>
    </row>
    <row r="178" spans="1:5" hidden="1" x14ac:dyDescent="0.2">
      <c r="A178" s="26" t="s">
        <v>97</v>
      </c>
      <c r="B178" s="26"/>
      <c r="C178" s="26"/>
      <c r="D178" s="9">
        <v>0</v>
      </c>
      <c r="E178" s="9">
        <v>0</v>
      </c>
    </row>
    <row r="179" spans="1:5" hidden="1" x14ac:dyDescent="0.2">
      <c r="A179" s="26" t="s">
        <v>97</v>
      </c>
      <c r="B179" s="26"/>
      <c r="C179" s="26"/>
      <c r="D179" s="9">
        <v>0</v>
      </c>
      <c r="E179" s="9">
        <v>0</v>
      </c>
    </row>
    <row r="180" spans="1:5" hidden="1" x14ac:dyDescent="0.2">
      <c r="A180" s="26" t="s">
        <v>97</v>
      </c>
      <c r="B180" s="26"/>
      <c r="C180" s="26"/>
      <c r="D180" s="9">
        <v>0</v>
      </c>
      <c r="E180" s="9">
        <v>0</v>
      </c>
    </row>
    <row r="181" spans="1:5" hidden="1" x14ac:dyDescent="0.2">
      <c r="A181" s="26" t="s">
        <v>97</v>
      </c>
      <c r="B181" s="26"/>
      <c r="C181" s="26"/>
      <c r="D181" s="9">
        <v>0</v>
      </c>
      <c r="E181" s="9">
        <v>0</v>
      </c>
    </row>
    <row r="182" spans="1:5" hidden="1" x14ac:dyDescent="0.2">
      <c r="A182" s="26" t="s">
        <v>97</v>
      </c>
      <c r="B182" s="26"/>
      <c r="C182" s="26"/>
      <c r="D182" s="9">
        <v>0</v>
      </c>
      <c r="E182" s="9">
        <v>0</v>
      </c>
    </row>
    <row r="183" spans="1:5" hidden="1" x14ac:dyDescent="0.2">
      <c r="A183" s="26" t="s">
        <v>97</v>
      </c>
      <c r="B183" s="26"/>
      <c r="C183" s="26"/>
      <c r="D183" s="9">
        <v>0</v>
      </c>
      <c r="E183" s="9">
        <v>0</v>
      </c>
    </row>
    <row r="184" spans="1:5" hidden="1" x14ac:dyDescent="0.2">
      <c r="A184" s="26" t="s">
        <v>97</v>
      </c>
      <c r="B184" s="26"/>
      <c r="C184" s="26"/>
      <c r="D184" s="9">
        <v>0</v>
      </c>
      <c r="E184" s="9">
        <v>0</v>
      </c>
    </row>
    <row r="185" spans="1:5" hidden="1" x14ac:dyDescent="0.2">
      <c r="A185" s="26" t="s">
        <v>97</v>
      </c>
      <c r="B185" s="26"/>
      <c r="C185" s="26"/>
      <c r="D185" s="9">
        <v>0</v>
      </c>
      <c r="E185" s="9">
        <v>0</v>
      </c>
    </row>
    <row r="186" spans="1:5" hidden="1" x14ac:dyDescent="0.2">
      <c r="A186" s="26" t="s">
        <v>97</v>
      </c>
      <c r="B186" s="26"/>
      <c r="C186" s="26"/>
      <c r="D186" s="9">
        <v>0</v>
      </c>
      <c r="E186" s="9">
        <v>0</v>
      </c>
    </row>
    <row r="187" spans="1:5" hidden="1" x14ac:dyDescent="0.2">
      <c r="A187" s="26" t="s">
        <v>97</v>
      </c>
      <c r="B187" s="26"/>
      <c r="C187" s="26"/>
      <c r="D187" s="9">
        <v>0</v>
      </c>
      <c r="E187" s="9">
        <v>0</v>
      </c>
    </row>
    <row r="188" spans="1:5" hidden="1" x14ac:dyDescent="0.2">
      <c r="A188" s="26" t="s">
        <v>97</v>
      </c>
      <c r="B188" s="26"/>
      <c r="C188" s="26"/>
      <c r="D188" s="9">
        <v>0</v>
      </c>
      <c r="E188" s="9">
        <v>0</v>
      </c>
    </row>
    <row r="189" spans="1:5" hidden="1" x14ac:dyDescent="0.2">
      <c r="A189" s="26" t="s">
        <v>97</v>
      </c>
      <c r="B189" s="26"/>
      <c r="C189" s="26"/>
      <c r="D189" s="9">
        <v>0</v>
      </c>
      <c r="E189" s="9">
        <v>0</v>
      </c>
    </row>
    <row r="190" spans="1:5" hidden="1" x14ac:dyDescent="0.2">
      <c r="A190" s="26" t="s">
        <v>97</v>
      </c>
      <c r="B190" s="26"/>
      <c r="C190" s="26"/>
      <c r="D190" s="9">
        <v>0</v>
      </c>
      <c r="E190" s="9">
        <v>0</v>
      </c>
    </row>
    <row r="191" spans="1:5" hidden="1" x14ac:dyDescent="0.2">
      <c r="A191" s="26" t="s">
        <v>97</v>
      </c>
      <c r="B191" s="26"/>
      <c r="C191" s="26"/>
      <c r="D191" s="9">
        <v>0</v>
      </c>
      <c r="E191" s="9">
        <v>0</v>
      </c>
    </row>
    <row r="192" spans="1:5" hidden="1" x14ac:dyDescent="0.2">
      <c r="A192" s="26" t="s">
        <v>97</v>
      </c>
      <c r="B192" s="26"/>
      <c r="C192" s="26"/>
      <c r="D192" s="9">
        <v>0</v>
      </c>
      <c r="E192" s="9">
        <v>0</v>
      </c>
    </row>
    <row r="193" spans="1:5" hidden="1" x14ac:dyDescent="0.2">
      <c r="A193" s="26" t="s">
        <v>97</v>
      </c>
      <c r="B193" s="26"/>
      <c r="C193" s="26"/>
      <c r="D193" s="9">
        <v>0</v>
      </c>
      <c r="E193" s="9">
        <v>0</v>
      </c>
    </row>
    <row r="194" spans="1:5" hidden="1" x14ac:dyDescent="0.2">
      <c r="A194" s="26" t="s">
        <v>97</v>
      </c>
      <c r="B194" s="26"/>
      <c r="C194" s="26"/>
      <c r="D194" s="9">
        <v>0</v>
      </c>
      <c r="E194" s="9">
        <v>0</v>
      </c>
    </row>
    <row r="195" spans="1:5" hidden="1" x14ac:dyDescent="0.2">
      <c r="A195" s="26" t="s">
        <v>97</v>
      </c>
      <c r="B195" s="26"/>
      <c r="C195" s="26"/>
      <c r="D195" s="9">
        <v>0</v>
      </c>
      <c r="E195" s="9">
        <v>0</v>
      </c>
    </row>
    <row r="196" spans="1:5" hidden="1" x14ac:dyDescent="0.2">
      <c r="A196" s="26" t="s">
        <v>97</v>
      </c>
      <c r="B196" s="26"/>
      <c r="C196" s="26"/>
      <c r="D196" s="9">
        <v>0</v>
      </c>
      <c r="E196" s="9">
        <v>0</v>
      </c>
    </row>
    <row r="197" spans="1:5" hidden="1" x14ac:dyDescent="0.2">
      <c r="A197" s="26" t="s">
        <v>97</v>
      </c>
      <c r="B197" s="26"/>
      <c r="C197" s="26"/>
      <c r="D197" s="9">
        <v>0</v>
      </c>
      <c r="E197" s="9">
        <v>0</v>
      </c>
    </row>
    <row r="198" spans="1:5" hidden="1" x14ac:dyDescent="0.2">
      <c r="A198" s="26" t="s">
        <v>97</v>
      </c>
      <c r="B198" s="26"/>
      <c r="C198" s="26"/>
      <c r="D198" s="9">
        <v>0</v>
      </c>
      <c r="E198" s="9">
        <v>0</v>
      </c>
    </row>
    <row r="199" spans="1:5" hidden="1" x14ac:dyDescent="0.2">
      <c r="A199" s="26" t="s">
        <v>97</v>
      </c>
      <c r="B199" s="26"/>
      <c r="C199" s="26"/>
      <c r="D199" s="9">
        <v>0</v>
      </c>
      <c r="E199" s="9">
        <v>0</v>
      </c>
    </row>
    <row r="200" spans="1:5" hidden="1" x14ac:dyDescent="0.2">
      <c r="A200" s="26" t="s">
        <v>97</v>
      </c>
      <c r="B200" s="26"/>
      <c r="C200" s="26"/>
      <c r="D200" s="9">
        <v>0</v>
      </c>
      <c r="E200" s="9">
        <v>0</v>
      </c>
    </row>
    <row r="201" spans="1:5" hidden="1" x14ac:dyDescent="0.2">
      <c r="A201" s="26" t="s">
        <v>97</v>
      </c>
      <c r="B201" s="26"/>
      <c r="C201" s="26"/>
      <c r="D201" s="9">
        <v>0</v>
      </c>
      <c r="E201" s="9">
        <v>0</v>
      </c>
    </row>
    <row r="202" spans="1:5" hidden="1" x14ac:dyDescent="0.2">
      <c r="A202" s="26" t="s">
        <v>97</v>
      </c>
      <c r="B202" s="26"/>
      <c r="C202" s="26"/>
      <c r="D202" s="9">
        <v>0</v>
      </c>
      <c r="E202" s="9">
        <v>0</v>
      </c>
    </row>
    <row r="203" spans="1:5" hidden="1" x14ac:dyDescent="0.2">
      <c r="A203" s="26" t="s">
        <v>97</v>
      </c>
      <c r="B203" s="26"/>
      <c r="C203" s="26"/>
      <c r="D203" s="9">
        <v>0</v>
      </c>
      <c r="E203" s="9">
        <v>0</v>
      </c>
    </row>
    <row r="204" spans="1:5" hidden="1" x14ac:dyDescent="0.2">
      <c r="A204" s="26" t="s">
        <v>97</v>
      </c>
      <c r="B204" s="26"/>
      <c r="C204" s="26"/>
      <c r="D204" s="9">
        <v>0</v>
      </c>
      <c r="E204" s="9">
        <v>0</v>
      </c>
    </row>
    <row r="205" spans="1:5" hidden="1" x14ac:dyDescent="0.2">
      <c r="A205" s="26" t="s">
        <v>97</v>
      </c>
      <c r="B205" s="26"/>
      <c r="C205" s="26"/>
      <c r="D205" s="9">
        <v>0</v>
      </c>
      <c r="E205" s="9">
        <v>0</v>
      </c>
    </row>
    <row r="206" spans="1:5" hidden="1" x14ac:dyDescent="0.2">
      <c r="A206" s="26" t="s">
        <v>97</v>
      </c>
      <c r="B206" s="26"/>
      <c r="C206" s="26"/>
      <c r="D206" s="9">
        <v>0</v>
      </c>
      <c r="E206" s="9">
        <v>0</v>
      </c>
    </row>
    <row r="207" spans="1:5" hidden="1" x14ac:dyDescent="0.2">
      <c r="A207" s="26" t="s">
        <v>97</v>
      </c>
      <c r="B207" s="26"/>
      <c r="C207" s="26"/>
      <c r="D207" s="9">
        <v>0</v>
      </c>
      <c r="E207" s="9">
        <v>0</v>
      </c>
    </row>
    <row r="208" spans="1:5" hidden="1" x14ac:dyDescent="0.2">
      <c r="A208" s="26" t="s">
        <v>97</v>
      </c>
      <c r="B208" s="26"/>
      <c r="C208" s="26"/>
      <c r="D208" s="9">
        <v>0</v>
      </c>
      <c r="E208" s="9">
        <v>0</v>
      </c>
    </row>
    <row r="209" spans="1:5" hidden="1" x14ac:dyDescent="0.2">
      <c r="A209" s="26" t="s">
        <v>97</v>
      </c>
      <c r="B209" s="26"/>
      <c r="C209" s="26"/>
      <c r="D209" s="9">
        <v>0</v>
      </c>
      <c r="E209" s="9">
        <v>0</v>
      </c>
    </row>
    <row r="210" spans="1:5" hidden="1" x14ac:dyDescent="0.2">
      <c r="A210" s="26" t="s">
        <v>97</v>
      </c>
      <c r="B210" s="26"/>
      <c r="C210" s="26"/>
      <c r="D210" s="9">
        <v>0</v>
      </c>
      <c r="E210" s="9">
        <v>0</v>
      </c>
    </row>
    <row r="211" spans="1:5" hidden="1" x14ac:dyDescent="0.2">
      <c r="A211" s="26" t="s">
        <v>97</v>
      </c>
      <c r="B211" s="26"/>
      <c r="C211" s="26"/>
      <c r="D211" s="9">
        <v>0</v>
      </c>
      <c r="E211" s="9">
        <v>0</v>
      </c>
    </row>
    <row r="212" spans="1:5" hidden="1" x14ac:dyDescent="0.2">
      <c r="A212" s="26" t="s">
        <v>97</v>
      </c>
      <c r="B212" s="26"/>
      <c r="C212" s="26"/>
      <c r="D212" s="9">
        <v>0</v>
      </c>
      <c r="E212" s="9">
        <v>0</v>
      </c>
    </row>
    <row r="213" spans="1:5" hidden="1" x14ac:dyDescent="0.2">
      <c r="A213" s="26" t="s">
        <v>97</v>
      </c>
      <c r="B213" s="26"/>
      <c r="C213" s="26"/>
      <c r="D213" s="9">
        <v>0</v>
      </c>
      <c r="E213" s="9">
        <v>0</v>
      </c>
    </row>
    <row r="214" spans="1:5" hidden="1" x14ac:dyDescent="0.2">
      <c r="A214" s="26" t="s">
        <v>97</v>
      </c>
      <c r="B214" s="26"/>
      <c r="C214" s="26"/>
      <c r="D214" s="9">
        <v>0</v>
      </c>
      <c r="E214" s="9">
        <v>0</v>
      </c>
    </row>
    <row r="215" spans="1:5" hidden="1" x14ac:dyDescent="0.2">
      <c r="A215" s="26" t="s">
        <v>97</v>
      </c>
      <c r="B215" s="26"/>
      <c r="C215" s="26"/>
      <c r="D215" s="9">
        <v>0</v>
      </c>
      <c r="E215" s="9">
        <v>0</v>
      </c>
    </row>
    <row r="216" spans="1:5" hidden="1" x14ac:dyDescent="0.2">
      <c r="A216" s="26" t="s">
        <v>97</v>
      </c>
      <c r="B216" s="26"/>
      <c r="C216" s="26"/>
      <c r="D216" s="9">
        <v>0</v>
      </c>
      <c r="E216" s="9">
        <v>0</v>
      </c>
    </row>
    <row r="217" spans="1:5" hidden="1" x14ac:dyDescent="0.2">
      <c r="A217" s="26" t="s">
        <v>97</v>
      </c>
      <c r="B217" s="26"/>
      <c r="C217" s="26"/>
      <c r="D217" s="9">
        <v>0</v>
      </c>
      <c r="E217" s="9">
        <v>0</v>
      </c>
    </row>
    <row r="218" spans="1:5" hidden="1" x14ac:dyDescent="0.2">
      <c r="A218" s="26" t="s">
        <v>97</v>
      </c>
      <c r="B218" s="26"/>
      <c r="C218" s="26"/>
      <c r="D218" s="9">
        <v>0</v>
      </c>
      <c r="E218" s="9">
        <v>0</v>
      </c>
    </row>
    <row r="219" spans="1:5" hidden="1" x14ac:dyDescent="0.2">
      <c r="A219" s="26" t="s">
        <v>97</v>
      </c>
      <c r="B219" s="26"/>
      <c r="C219" s="26"/>
      <c r="D219" s="9">
        <v>0</v>
      </c>
      <c r="E219" s="9">
        <v>0</v>
      </c>
    </row>
    <row r="220" spans="1:5" hidden="1" x14ac:dyDescent="0.2">
      <c r="A220" s="26" t="s">
        <v>97</v>
      </c>
      <c r="B220" s="26"/>
      <c r="C220" s="26"/>
      <c r="D220" s="9">
        <v>0</v>
      </c>
      <c r="E220" s="9">
        <v>0</v>
      </c>
    </row>
    <row r="221" spans="1:5" hidden="1" x14ac:dyDescent="0.2">
      <c r="A221" s="26" t="s">
        <v>97</v>
      </c>
      <c r="B221" s="26"/>
      <c r="C221" s="26"/>
      <c r="D221" s="9">
        <v>0</v>
      </c>
      <c r="E221" s="9">
        <v>0</v>
      </c>
    </row>
    <row r="222" spans="1:5" hidden="1" x14ac:dyDescent="0.2">
      <c r="A222" s="26" t="s">
        <v>97</v>
      </c>
      <c r="B222" s="26"/>
      <c r="C222" s="26"/>
      <c r="D222" s="9">
        <v>0</v>
      </c>
      <c r="E222" s="9">
        <v>0</v>
      </c>
    </row>
    <row r="223" spans="1:5" hidden="1" x14ac:dyDescent="0.2">
      <c r="A223" s="26" t="s">
        <v>97</v>
      </c>
      <c r="B223" s="26"/>
      <c r="C223" s="26"/>
      <c r="D223" s="9">
        <v>0</v>
      </c>
      <c r="E223" s="9">
        <v>0</v>
      </c>
    </row>
    <row r="224" spans="1:5" hidden="1" x14ac:dyDescent="0.2">
      <c r="A224" s="26" t="s">
        <v>97</v>
      </c>
      <c r="B224" s="26"/>
      <c r="C224" s="26"/>
      <c r="D224" s="9">
        <v>0</v>
      </c>
      <c r="E224" s="9">
        <v>0</v>
      </c>
    </row>
    <row r="225" spans="1:5" hidden="1" x14ac:dyDescent="0.2">
      <c r="A225" s="26" t="s">
        <v>97</v>
      </c>
      <c r="B225" s="26"/>
      <c r="C225" s="26"/>
      <c r="D225" s="9">
        <v>0</v>
      </c>
      <c r="E225" s="9">
        <v>0</v>
      </c>
    </row>
    <row r="226" spans="1:5" hidden="1" x14ac:dyDescent="0.2">
      <c r="A226" s="26" t="s">
        <v>97</v>
      </c>
      <c r="B226" s="26"/>
      <c r="C226" s="26"/>
      <c r="D226" s="9">
        <v>0</v>
      </c>
      <c r="E226" s="9">
        <v>0</v>
      </c>
    </row>
    <row r="227" spans="1:5" hidden="1" x14ac:dyDescent="0.2">
      <c r="A227" s="26" t="s">
        <v>97</v>
      </c>
      <c r="B227" s="26"/>
      <c r="C227" s="26"/>
      <c r="D227" s="9">
        <v>0</v>
      </c>
      <c r="E227" s="9">
        <v>0</v>
      </c>
    </row>
    <row r="228" spans="1:5" hidden="1" x14ac:dyDescent="0.2">
      <c r="A228" s="26" t="s">
        <v>97</v>
      </c>
      <c r="B228" s="26"/>
      <c r="C228" s="26"/>
      <c r="D228" s="9">
        <v>0</v>
      </c>
      <c r="E228" s="9">
        <v>0</v>
      </c>
    </row>
    <row r="229" spans="1:5" hidden="1" x14ac:dyDescent="0.2">
      <c r="A229" s="26" t="s">
        <v>97</v>
      </c>
      <c r="B229" s="26"/>
      <c r="C229" s="26"/>
      <c r="D229" s="9">
        <v>0</v>
      </c>
      <c r="E229" s="9">
        <v>0</v>
      </c>
    </row>
    <row r="230" spans="1:5" hidden="1" x14ac:dyDescent="0.2">
      <c r="A230" s="26" t="s">
        <v>97</v>
      </c>
      <c r="B230" s="26"/>
      <c r="C230" s="26"/>
      <c r="D230" s="9">
        <v>0</v>
      </c>
      <c r="E230" s="9">
        <v>0</v>
      </c>
    </row>
    <row r="231" spans="1:5" hidden="1" x14ac:dyDescent="0.2">
      <c r="A231" s="26" t="s">
        <v>97</v>
      </c>
      <c r="B231" s="26"/>
      <c r="C231" s="26"/>
      <c r="D231" s="9">
        <v>0</v>
      </c>
      <c r="E231" s="9">
        <v>0</v>
      </c>
    </row>
    <row r="232" spans="1:5" hidden="1" x14ac:dyDescent="0.2">
      <c r="A232" s="26" t="s">
        <v>97</v>
      </c>
      <c r="B232" s="26"/>
      <c r="C232" s="26"/>
      <c r="D232" s="9">
        <v>0</v>
      </c>
      <c r="E232" s="9">
        <v>0</v>
      </c>
    </row>
    <row r="233" spans="1:5" hidden="1" x14ac:dyDescent="0.2">
      <c r="A233" s="26" t="s">
        <v>97</v>
      </c>
      <c r="B233" s="26"/>
      <c r="C233" s="26"/>
      <c r="D233" s="9">
        <v>0</v>
      </c>
      <c r="E233" s="9">
        <v>0</v>
      </c>
    </row>
    <row r="234" spans="1:5" hidden="1" x14ac:dyDescent="0.2">
      <c r="A234" s="26" t="s">
        <v>97</v>
      </c>
      <c r="B234" s="26"/>
      <c r="C234" s="26"/>
      <c r="D234" s="9">
        <v>0</v>
      </c>
      <c r="E234" s="9">
        <v>0</v>
      </c>
    </row>
    <row r="235" spans="1:5" hidden="1" x14ac:dyDescent="0.2">
      <c r="A235" s="26" t="s">
        <v>97</v>
      </c>
      <c r="B235" s="26"/>
      <c r="C235" s="26"/>
      <c r="D235" s="9">
        <v>0</v>
      </c>
      <c r="E235" s="9">
        <v>0</v>
      </c>
    </row>
    <row r="236" spans="1:5" hidden="1" x14ac:dyDescent="0.2">
      <c r="A236" s="26" t="s">
        <v>97</v>
      </c>
      <c r="B236" s="26"/>
      <c r="C236" s="26"/>
      <c r="D236" s="9">
        <v>0</v>
      </c>
      <c r="E236" s="9">
        <v>0</v>
      </c>
    </row>
    <row r="237" spans="1:5" hidden="1" x14ac:dyDescent="0.2">
      <c r="A237" s="26" t="s">
        <v>97</v>
      </c>
      <c r="B237" s="26"/>
      <c r="C237" s="26"/>
      <c r="D237" s="9">
        <v>0</v>
      </c>
      <c r="E237" s="9">
        <v>0</v>
      </c>
    </row>
    <row r="238" spans="1:5" x14ac:dyDescent="0.2">
      <c r="D238" s="115"/>
    </row>
    <row r="239" spans="1:5" x14ac:dyDescent="0.2">
      <c r="D239" s="115"/>
      <c r="E239" s="107"/>
    </row>
  </sheetData>
  <sheetProtection selectLockedCells="1" selectUnlockedCells="1"/>
  <mergeCells count="10">
    <mergeCell ref="A9:A10"/>
    <mergeCell ref="D9:E9"/>
    <mergeCell ref="B9:B10"/>
    <mergeCell ref="C9:C10"/>
    <mergeCell ref="F9:G9"/>
    <mergeCell ref="A7:G7"/>
    <mergeCell ref="A5:G5"/>
    <mergeCell ref="A1:G1"/>
    <mergeCell ref="A2:G2"/>
    <mergeCell ref="A3:G3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3</xdr:row>
                <xdr:rowOff>104775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</vt:lpstr>
      <vt:lpstr>4</vt:lpstr>
      <vt:lpstr>5</vt:lpstr>
      <vt:lpstr>'3'!Область_печати</vt:lpstr>
      <vt:lpstr>'4'!Область_печати</vt:lpstr>
      <vt:lpstr>'5'!Область_печати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1</cp:lastModifiedBy>
  <cp:lastPrinted>2023-04-19T12:01:30Z</cp:lastPrinted>
  <dcterms:created xsi:type="dcterms:W3CDTF">2016-12-23T12:59:32Z</dcterms:created>
  <dcterms:modified xsi:type="dcterms:W3CDTF">2023-04-19T12:02:30Z</dcterms:modified>
</cp:coreProperties>
</file>