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5\январь проект\"/>
    </mc:Choice>
  </mc:AlternateContent>
  <bookViews>
    <workbookView xWindow="0" yWindow="0" windowWidth="28800" windowHeight="11265" activeTab="2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Ведом!$A$1:$J$574</definedName>
    <definedName name="_xlnm.Print_Area" localSheetId="1">Функц!$A$1:$G$161</definedName>
    <definedName name="_xlnm.Print_Area" localSheetId="2">ЦСР!$A$1:$H$228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 iterate="1" iterateCount="201" calcOnSave="0"/>
</workbook>
</file>

<file path=xl/calcChain.xml><?xml version="1.0" encoding="utf-8"?>
<calcChain xmlns="http://schemas.openxmlformats.org/spreadsheetml/2006/main">
  <c r="E103" i="7" l="1"/>
  <c r="G103" i="7"/>
  <c r="E104" i="7"/>
  <c r="G104" i="7"/>
  <c r="D104" i="7"/>
  <c r="D103" i="7" s="1"/>
  <c r="E105" i="7"/>
  <c r="F105" i="7"/>
  <c r="F104" i="7" s="1"/>
  <c r="F103" i="7" s="1"/>
  <c r="G105" i="7"/>
  <c r="D105" i="7"/>
  <c r="E137" i="7"/>
  <c r="E136" i="7" s="1"/>
  <c r="E135" i="7" s="1"/>
  <c r="F137" i="7"/>
  <c r="F136" i="7" s="1"/>
  <c r="F135" i="7" s="1"/>
  <c r="G137" i="7"/>
  <c r="G136" i="7" s="1"/>
  <c r="G135" i="7" s="1"/>
  <c r="D137" i="7"/>
  <c r="D136" i="7" s="1"/>
  <c r="D135" i="7" s="1"/>
  <c r="F44" i="2"/>
  <c r="F42" i="2" s="1"/>
  <c r="D42" i="2"/>
  <c r="F51" i="2"/>
  <c r="F421" i="1" l="1"/>
  <c r="G421" i="1"/>
  <c r="H421" i="1"/>
  <c r="I421" i="1"/>
  <c r="D152" i="2" l="1"/>
  <c r="E152" i="2"/>
  <c r="F152" i="2"/>
  <c r="D91" i="2"/>
  <c r="D28" i="2"/>
  <c r="F28" i="2"/>
  <c r="E79" i="2"/>
  <c r="E78" i="2" s="1"/>
  <c r="F79" i="2"/>
  <c r="F78" i="2" s="1"/>
  <c r="C96" i="2"/>
  <c r="D96" i="2"/>
  <c r="E96" i="2"/>
  <c r="F96" i="2"/>
  <c r="C152" i="2"/>
  <c r="E17" i="7"/>
  <c r="F17" i="7"/>
  <c r="G17" i="7"/>
  <c r="D17" i="7"/>
  <c r="E127" i="7"/>
  <c r="F127" i="7"/>
  <c r="G127" i="7"/>
  <c r="D127" i="7"/>
  <c r="D57" i="7" l="1"/>
  <c r="E29" i="7"/>
  <c r="F29" i="7"/>
  <c r="G29" i="7"/>
  <c r="D29" i="7"/>
  <c r="E31" i="7"/>
  <c r="F31" i="7"/>
  <c r="F30" i="7" s="1"/>
  <c r="G31" i="7"/>
  <c r="G30" i="7" s="1"/>
  <c r="D31" i="7"/>
  <c r="E70" i="7"/>
  <c r="F70" i="7"/>
  <c r="G70" i="7"/>
  <c r="D70" i="7"/>
  <c r="E85" i="7" l="1"/>
  <c r="E84" i="7" s="1"/>
  <c r="F85" i="7"/>
  <c r="F84" i="7" s="1"/>
  <c r="G85" i="7"/>
  <c r="G84" i="7" s="1"/>
  <c r="D85" i="7"/>
  <c r="D84" i="7" s="1"/>
  <c r="E42" i="7"/>
  <c r="F42" i="7"/>
  <c r="G42" i="7"/>
  <c r="D42" i="7"/>
  <c r="E51" i="7"/>
  <c r="E50" i="7" s="1"/>
  <c r="F51" i="7"/>
  <c r="F50" i="7" s="1"/>
  <c r="G51" i="7"/>
  <c r="G50" i="7" s="1"/>
  <c r="D51" i="7"/>
  <c r="E30" i="7"/>
  <c r="D30" i="7"/>
  <c r="E72" i="7" l="1"/>
  <c r="E71" i="7" s="1"/>
  <c r="F72" i="7"/>
  <c r="F71" i="7" s="1"/>
  <c r="G72" i="7"/>
  <c r="G71" i="7" s="1"/>
  <c r="D72" i="7"/>
  <c r="D71" i="7" s="1"/>
  <c r="E68" i="7"/>
  <c r="E67" i="7" s="1"/>
  <c r="F68" i="7"/>
  <c r="F67" i="7" s="1"/>
  <c r="G68" i="7"/>
  <c r="G67" i="7" s="1"/>
  <c r="D68" i="7"/>
  <c r="D67" i="7" s="1"/>
  <c r="I301" i="1"/>
  <c r="H420" i="1"/>
  <c r="G420" i="1"/>
  <c r="I420" i="1"/>
  <c r="F420" i="1"/>
  <c r="G526" i="1"/>
  <c r="G525" i="1" s="1"/>
  <c r="G524" i="1" s="1"/>
  <c r="H526" i="1"/>
  <c r="H525" i="1" s="1"/>
  <c r="H524" i="1" s="1"/>
  <c r="E91" i="2" s="1"/>
  <c r="I526" i="1"/>
  <c r="I525" i="1" s="1"/>
  <c r="I524" i="1" s="1"/>
  <c r="F91" i="2" s="1"/>
  <c r="J526" i="1"/>
  <c r="F526" i="1"/>
  <c r="F525" i="1" s="1"/>
  <c r="F524" i="1" s="1"/>
  <c r="C91" i="2" s="1"/>
  <c r="H370" i="1"/>
  <c r="H369" i="1" s="1"/>
  <c r="F370" i="1"/>
  <c r="F369" i="1" s="1"/>
  <c r="G165" i="1" l="1"/>
  <c r="G164" i="1" s="1"/>
  <c r="G256" i="1"/>
  <c r="F256" i="1"/>
  <c r="H44" i="1"/>
  <c r="H43" i="1" s="1"/>
  <c r="H42" i="1" s="1"/>
  <c r="G43" i="1"/>
  <c r="G42" i="1"/>
  <c r="F44" i="1"/>
  <c r="F43" i="1" s="1"/>
  <c r="F42" i="1" s="1"/>
  <c r="E133" i="7" l="1"/>
  <c r="G133" i="7"/>
  <c r="F134" i="7"/>
  <c r="F133" i="7" s="1"/>
  <c r="D134" i="7"/>
  <c r="D133" i="7" s="1"/>
  <c r="G589" i="1" l="1"/>
  <c r="G110" i="1" l="1"/>
  <c r="G109" i="1" s="1"/>
  <c r="F110" i="1"/>
  <c r="F109" i="1" s="1"/>
  <c r="H82" i="1"/>
  <c r="I569" i="1"/>
  <c r="H569" i="1"/>
  <c r="G569" i="1"/>
  <c r="F569" i="1"/>
  <c r="G343" i="1" l="1"/>
  <c r="I343" i="1"/>
  <c r="E75" i="7" l="1"/>
  <c r="E74" i="7" s="1"/>
  <c r="E73" i="7" s="1"/>
  <c r="F75" i="7"/>
  <c r="G75" i="7"/>
  <c r="G74" i="7" s="1"/>
  <c r="G73" i="7" s="1"/>
  <c r="D75" i="7"/>
  <c r="D74" i="7" s="1"/>
  <c r="D73" i="7" s="1"/>
  <c r="F74" i="7"/>
  <c r="F73" i="7" s="1"/>
  <c r="B76" i="7"/>
  <c r="D78" i="7"/>
  <c r="D77" i="7" s="1"/>
  <c r="E78" i="7"/>
  <c r="E77" i="7" s="1"/>
  <c r="F78" i="7"/>
  <c r="F77" i="7" s="1"/>
  <c r="G78" i="7"/>
  <c r="G77" i="7" s="1"/>
  <c r="D89" i="2" l="1"/>
  <c r="I552" i="1" l="1"/>
  <c r="H552" i="1"/>
  <c r="H551" i="1" s="1"/>
  <c r="I551" i="1"/>
  <c r="G353" i="1"/>
  <c r="G352" i="1" s="1"/>
  <c r="H353" i="1"/>
  <c r="H352" i="1" s="1"/>
  <c r="F353" i="1"/>
  <c r="F352" i="1" s="1"/>
  <c r="I321" i="1" l="1"/>
  <c r="H321" i="1"/>
  <c r="I319" i="1"/>
  <c r="H319" i="1"/>
  <c r="H110" i="1" l="1"/>
  <c r="H109" i="1" s="1"/>
  <c r="I110" i="1"/>
  <c r="I109" i="1" s="1"/>
  <c r="E126" i="7" l="1"/>
  <c r="F126" i="7"/>
  <c r="G126" i="7"/>
  <c r="D126" i="7"/>
  <c r="H396" i="1" l="1"/>
  <c r="H395" i="1" s="1"/>
  <c r="G396" i="1"/>
  <c r="F396" i="1"/>
  <c r="F395" i="1" s="1"/>
  <c r="G395" i="1"/>
  <c r="B97" i="7" l="1"/>
  <c r="G87" i="7"/>
  <c r="E87" i="7"/>
  <c r="F87" i="7"/>
  <c r="D87" i="7"/>
  <c r="F129" i="7"/>
  <c r="D129" i="7"/>
  <c r="E102" i="7"/>
  <c r="F102" i="7"/>
  <c r="G102" i="7"/>
  <c r="D102" i="7"/>
  <c r="E100" i="7"/>
  <c r="F100" i="7"/>
  <c r="G100" i="7"/>
  <c r="D100" i="7"/>
  <c r="G442" i="1"/>
  <c r="G441" i="1" s="1"/>
  <c r="G440" i="1" s="1"/>
  <c r="H442" i="1"/>
  <c r="H441" i="1" s="1"/>
  <c r="H440" i="1" s="1"/>
  <c r="I442" i="1"/>
  <c r="I441" i="1" s="1"/>
  <c r="I440" i="1" s="1"/>
  <c r="F442" i="1"/>
  <c r="F441" i="1" s="1"/>
  <c r="F440" i="1" s="1"/>
  <c r="G321" i="1"/>
  <c r="F321" i="1"/>
  <c r="G319" i="1"/>
  <c r="G318" i="1" s="1"/>
  <c r="F319" i="1"/>
  <c r="I318" i="1"/>
  <c r="I300" i="1" s="1"/>
  <c r="H318" i="1"/>
  <c r="G324" i="1"/>
  <c r="G323" i="1" s="1"/>
  <c r="H324" i="1"/>
  <c r="H323" i="1" s="1"/>
  <c r="F324" i="1"/>
  <c r="F323" i="1" s="1"/>
  <c r="F318" i="1" l="1"/>
  <c r="E132" i="7"/>
  <c r="F132" i="7"/>
  <c r="G132" i="7"/>
  <c r="D132" i="7"/>
  <c r="J583" i="1" l="1"/>
  <c r="I567" i="1"/>
  <c r="I566" i="1" s="1"/>
  <c r="I565" i="1" s="1"/>
  <c r="H567" i="1"/>
  <c r="H566" i="1" s="1"/>
  <c r="G567" i="1"/>
  <c r="G566" i="1" s="1"/>
  <c r="F567" i="1"/>
  <c r="I564" i="1"/>
  <c r="F566" i="1" l="1"/>
  <c r="F565" i="1" s="1"/>
  <c r="F564" i="1" s="1"/>
  <c r="G565" i="1"/>
  <c r="G564" i="1" s="1"/>
  <c r="H565" i="1"/>
  <c r="H564" i="1" s="1"/>
  <c r="F20" i="2"/>
  <c r="D20" i="2" l="1"/>
  <c r="G131" i="7"/>
  <c r="G130" i="7" s="1"/>
  <c r="E131" i="7" l="1"/>
  <c r="E130" i="7" s="1"/>
  <c r="D131" i="7"/>
  <c r="D130" i="7" s="1"/>
  <c r="F131" i="7"/>
  <c r="F130" i="7" s="1"/>
  <c r="G163" i="1"/>
  <c r="D79" i="2" s="1"/>
  <c r="D78" i="2" s="1"/>
  <c r="H163" i="1"/>
  <c r="I163" i="1"/>
  <c r="F165" i="1"/>
  <c r="F164" i="1" s="1"/>
  <c r="F163" i="1" l="1"/>
  <c r="G190" i="1"/>
  <c r="H190" i="1"/>
  <c r="I190" i="1"/>
  <c r="C79" i="2" l="1"/>
  <c r="C78" i="2" s="1"/>
  <c r="F128" i="7"/>
  <c r="F125" i="7" s="1"/>
  <c r="D128" i="7"/>
  <c r="D125" i="7" s="1"/>
  <c r="G120" i="1"/>
  <c r="H193" i="1"/>
  <c r="H192" i="1" s="1"/>
  <c r="F193" i="1"/>
  <c r="F192" i="1" s="1"/>
  <c r="G508" i="1" l="1"/>
  <c r="G507" i="1" s="1"/>
  <c r="G63" i="1" l="1"/>
  <c r="G60" i="1" s="1"/>
  <c r="G59" i="1" s="1"/>
  <c r="H63" i="1"/>
  <c r="H60" i="1" s="1"/>
  <c r="I63" i="1"/>
  <c r="I60" i="1" s="1"/>
  <c r="I59" i="1" s="1"/>
  <c r="D155" i="2"/>
  <c r="E111" i="7"/>
  <c r="E110" i="7" s="1"/>
  <c r="F111" i="7"/>
  <c r="F110" i="7" s="1"/>
  <c r="G111" i="7"/>
  <c r="G110" i="7" s="1"/>
  <c r="D111" i="7"/>
  <c r="D110" i="7" s="1"/>
  <c r="E33" i="7"/>
  <c r="E32" i="7" s="1"/>
  <c r="F33" i="7"/>
  <c r="F32" i="7" s="1"/>
  <c r="G33" i="7"/>
  <c r="G32" i="7" s="1"/>
  <c r="D33" i="7"/>
  <c r="D32" i="7" s="1"/>
  <c r="F151" i="7"/>
  <c r="G151" i="7"/>
  <c r="G174" i="1"/>
  <c r="H174" i="1"/>
  <c r="I174" i="1"/>
  <c r="F154" i="2" l="1"/>
  <c r="I15" i="1"/>
  <c r="D154" i="2"/>
  <c r="G15" i="1"/>
  <c r="G168" i="1"/>
  <c r="G167" i="1" s="1"/>
  <c r="E156" i="7" l="1"/>
  <c r="F156" i="7"/>
  <c r="G156" i="7"/>
  <c r="D156" i="7"/>
  <c r="E80" i="7" l="1"/>
  <c r="E79" i="7" s="1"/>
  <c r="F80" i="7"/>
  <c r="F79" i="7" s="1"/>
  <c r="G80" i="7"/>
  <c r="G79" i="7" s="1"/>
  <c r="D80" i="7"/>
  <c r="D79" i="7" s="1"/>
  <c r="F412" i="1" l="1"/>
  <c r="E21" i="7" l="1"/>
  <c r="F21" i="7"/>
  <c r="G21" i="7"/>
  <c r="D21" i="7"/>
  <c r="H459" i="1" l="1"/>
  <c r="E156" i="2" l="1"/>
  <c r="C156" i="2"/>
  <c r="F157" i="7"/>
  <c r="D157" i="7"/>
  <c r="E118" i="7" l="1"/>
  <c r="F118" i="7"/>
  <c r="G118" i="7"/>
  <c r="D118" i="7"/>
  <c r="E22" i="7"/>
  <c r="F22" i="7"/>
  <c r="G22" i="7"/>
  <c r="D22" i="7"/>
  <c r="E121" i="7" l="1"/>
  <c r="E120" i="7" s="1"/>
  <c r="E119" i="7" s="1"/>
  <c r="F121" i="7"/>
  <c r="F120" i="7" s="1"/>
  <c r="F119" i="7" s="1"/>
  <c r="G121" i="7"/>
  <c r="G120" i="7" s="1"/>
  <c r="G119" i="7" s="1"/>
  <c r="D121" i="7"/>
  <c r="D120" i="7" s="1"/>
  <c r="D119" i="7" s="1"/>
  <c r="E124" i="7"/>
  <c r="E123" i="7" s="1"/>
  <c r="E122" i="7" s="1"/>
  <c r="F124" i="7"/>
  <c r="F123" i="7" s="1"/>
  <c r="F122" i="7" s="1"/>
  <c r="G124" i="7"/>
  <c r="G123" i="7" s="1"/>
  <c r="G122" i="7" s="1"/>
  <c r="D124" i="7"/>
  <c r="D123" i="7" s="1"/>
  <c r="D122" i="7" s="1"/>
  <c r="G231" i="1" l="1"/>
  <c r="G230" i="1" s="1"/>
  <c r="G229" i="1" s="1"/>
  <c r="F231" i="1"/>
  <c r="F230" i="1" s="1"/>
  <c r="F229" i="1" s="1"/>
  <c r="E153" i="7" l="1"/>
  <c r="E152" i="7" s="1"/>
  <c r="F153" i="7"/>
  <c r="F152" i="7" s="1"/>
  <c r="G153" i="7"/>
  <c r="G152" i="7" s="1"/>
  <c r="D153" i="7"/>
  <c r="D152" i="7" s="1"/>
  <c r="D99" i="7"/>
  <c r="E99" i="7"/>
  <c r="F99" i="7"/>
  <c r="G99" i="7"/>
  <c r="D101" i="7"/>
  <c r="E101" i="7"/>
  <c r="F101" i="7"/>
  <c r="G101" i="7"/>
  <c r="G97" i="7" l="1"/>
  <c r="E97" i="7"/>
  <c r="F97" i="7"/>
  <c r="D97" i="7"/>
  <c r="G513" i="1" l="1"/>
  <c r="G512" i="1" s="1"/>
  <c r="G511" i="1" s="1"/>
  <c r="F513" i="1"/>
  <c r="F512" i="1" s="1"/>
  <c r="F511" i="1" s="1"/>
  <c r="I231" i="1"/>
  <c r="I230" i="1" s="1"/>
  <c r="I229" i="1" s="1"/>
  <c r="H231" i="1"/>
  <c r="H230" i="1" s="1"/>
  <c r="H229" i="1" s="1"/>
  <c r="G155" i="7" l="1"/>
  <c r="G154" i="7" s="1"/>
  <c r="F155" i="7"/>
  <c r="F154" i="7" s="1"/>
  <c r="G150" i="7"/>
  <c r="G149" i="7" s="1"/>
  <c r="F150" i="7"/>
  <c r="F149" i="7" s="1"/>
  <c r="G148" i="7"/>
  <c r="F148" i="7"/>
  <c r="F147" i="7" s="1"/>
  <c r="F146" i="7" s="1"/>
  <c r="G147" i="7"/>
  <c r="G146" i="7" s="1"/>
  <c r="G145" i="7"/>
  <c r="G144" i="7" s="1"/>
  <c r="G143" i="7" s="1"/>
  <c r="F144" i="7"/>
  <c r="F143" i="7" s="1"/>
  <c r="G142" i="7"/>
  <c r="G141" i="7" s="1"/>
  <c r="G140" i="7" s="1"/>
  <c r="F142" i="7"/>
  <c r="F141" i="7" s="1"/>
  <c r="F140" i="7" s="1"/>
  <c r="G139" i="7"/>
  <c r="G138" i="7" s="1"/>
  <c r="F139" i="7"/>
  <c r="F138" i="7" s="1"/>
  <c r="G117" i="7"/>
  <c r="G116" i="7" s="1"/>
  <c r="F117" i="7"/>
  <c r="F116" i="7" s="1"/>
  <c r="G115" i="7"/>
  <c r="G114" i="7" s="1"/>
  <c r="G113" i="7" s="1"/>
  <c r="F115" i="7"/>
  <c r="F114" i="7" s="1"/>
  <c r="F113" i="7" s="1"/>
  <c r="G96" i="7"/>
  <c r="G95" i="7" s="1"/>
  <c r="F96" i="7"/>
  <c r="F95" i="7" s="1"/>
  <c r="G94" i="7"/>
  <c r="G93" i="7" s="1"/>
  <c r="F94" i="7"/>
  <c r="F93" i="7" s="1"/>
  <c r="G92" i="7"/>
  <c r="G91" i="7" s="1"/>
  <c r="F92" i="7"/>
  <c r="F91" i="7" s="1"/>
  <c r="G90" i="7"/>
  <c r="G89" i="7" s="1"/>
  <c r="F86" i="7"/>
  <c r="F83" i="7" s="1"/>
  <c r="G86" i="7"/>
  <c r="G83" i="7" s="1"/>
  <c r="G82" i="7"/>
  <c r="G81" i="7" s="1"/>
  <c r="G76" i="7" s="1"/>
  <c r="F82" i="7"/>
  <c r="F81" i="7" s="1"/>
  <c r="F76" i="7" s="1"/>
  <c r="F69" i="7"/>
  <c r="F66" i="7" s="1"/>
  <c r="G69" i="7"/>
  <c r="G66" i="7" s="1"/>
  <c r="G65" i="7"/>
  <c r="G64" i="7" s="1"/>
  <c r="G63" i="7" s="1"/>
  <c r="F65" i="7"/>
  <c r="F64" i="7" s="1"/>
  <c r="F63" i="7" s="1"/>
  <c r="G62" i="7"/>
  <c r="G61" i="7" s="1"/>
  <c r="G60" i="7" s="1"/>
  <c r="F62" i="7"/>
  <c r="F61" i="7" s="1"/>
  <c r="F60" i="7" s="1"/>
  <c r="G59" i="7"/>
  <c r="G58" i="7" s="1"/>
  <c r="F59" i="7"/>
  <c r="F58" i="7" s="1"/>
  <c r="G57" i="7"/>
  <c r="G56" i="7" s="1"/>
  <c r="G55" i="7" s="1"/>
  <c r="F57" i="7"/>
  <c r="F56" i="7" s="1"/>
  <c r="F55" i="7" s="1"/>
  <c r="G54" i="7"/>
  <c r="G53" i="7" s="1"/>
  <c r="G52" i="7" s="1"/>
  <c r="F54" i="7"/>
  <c r="F53" i="7" s="1"/>
  <c r="F52" i="7" s="1"/>
  <c r="G48" i="7"/>
  <c r="G47" i="7" s="1"/>
  <c r="G46" i="7" s="1"/>
  <c r="F48" i="7"/>
  <c r="F47" i="7" s="1"/>
  <c r="F46" i="7" s="1"/>
  <c r="G45" i="7"/>
  <c r="G44" i="7" s="1"/>
  <c r="G43" i="7" s="1"/>
  <c r="F45" i="7"/>
  <c r="F44" i="7" s="1"/>
  <c r="F43" i="7" s="1"/>
  <c r="G41" i="7"/>
  <c r="F41" i="7"/>
  <c r="G40" i="7"/>
  <c r="G39" i="7" s="1"/>
  <c r="F40" i="7"/>
  <c r="F39" i="7" s="1"/>
  <c r="G38" i="7"/>
  <c r="G37" i="7" s="1"/>
  <c r="F38" i="7"/>
  <c r="F37" i="7" s="1"/>
  <c r="G35" i="7"/>
  <c r="G34" i="7" s="1"/>
  <c r="F35" i="7"/>
  <c r="F34" i="7" s="1"/>
  <c r="G27" i="7"/>
  <c r="G26" i="7" s="1"/>
  <c r="F27" i="7"/>
  <c r="F26" i="7" s="1"/>
  <c r="G24" i="7"/>
  <c r="G23" i="7" s="1"/>
  <c r="F24" i="7"/>
  <c r="F23" i="7" s="1"/>
  <c r="F20" i="7"/>
  <c r="G20" i="7"/>
  <c r="G19" i="7"/>
  <c r="G18" i="7" s="1"/>
  <c r="F19" i="7"/>
  <c r="F18" i="7" s="1"/>
  <c r="G16" i="7"/>
  <c r="F16" i="7"/>
  <c r="G15" i="7"/>
  <c r="G14" i="7" s="1"/>
  <c r="F15" i="7"/>
  <c r="F14" i="7" s="1"/>
  <c r="F155" i="2"/>
  <c r="F148" i="2"/>
  <c r="F147" i="2" s="1"/>
  <c r="F146" i="2" s="1"/>
  <c r="F141" i="2" s="1"/>
  <c r="E148" i="2"/>
  <c r="E147" i="2" s="1"/>
  <c r="E146" i="2" s="1"/>
  <c r="F140" i="2"/>
  <c r="F139" i="2" s="1"/>
  <c r="F138" i="2" s="1"/>
  <c r="F137" i="2" s="1"/>
  <c r="F136" i="2" s="1"/>
  <c r="E140" i="2"/>
  <c r="E139" i="2" s="1"/>
  <c r="E138" i="2" s="1"/>
  <c r="E137" i="2" s="1"/>
  <c r="E136" i="2" s="1"/>
  <c r="E133" i="2"/>
  <c r="E132" i="2" s="1"/>
  <c r="E131" i="2" s="1"/>
  <c r="E130" i="2" s="1"/>
  <c r="F129" i="2"/>
  <c r="F128" i="2" s="1"/>
  <c r="F127" i="2" s="1"/>
  <c r="F126" i="2" s="1"/>
  <c r="E129" i="2"/>
  <c r="E128" i="2" s="1"/>
  <c r="E127" i="2" s="1"/>
  <c r="E126" i="2" s="1"/>
  <c r="F124" i="2"/>
  <c r="F123" i="2" s="1"/>
  <c r="F122" i="2" s="1"/>
  <c r="F121" i="2" s="1"/>
  <c r="E124" i="2"/>
  <c r="E123" i="2" s="1"/>
  <c r="E122" i="2" s="1"/>
  <c r="E121" i="2" s="1"/>
  <c r="F120" i="2"/>
  <c r="F119" i="2" s="1"/>
  <c r="F118" i="2" s="1"/>
  <c r="F117" i="2" s="1"/>
  <c r="E120" i="2"/>
  <c r="E119" i="2"/>
  <c r="E118" i="2" s="1"/>
  <c r="E117" i="2" s="1"/>
  <c r="F88" i="2"/>
  <c r="F87" i="2" s="1"/>
  <c r="F86" i="2" s="1"/>
  <c r="F83" i="2" s="1"/>
  <c r="F82" i="2" s="1"/>
  <c r="E88" i="2"/>
  <c r="E87" i="2" s="1"/>
  <c r="E86" i="2" s="1"/>
  <c r="E83" i="2" s="1"/>
  <c r="E82" i="2" s="1"/>
  <c r="E75" i="2"/>
  <c r="E74" i="2" s="1"/>
  <c r="E73" i="2" s="1"/>
  <c r="E72" i="2" s="1"/>
  <c r="F71" i="2"/>
  <c r="F70" i="2" s="1"/>
  <c r="F69" i="2" s="1"/>
  <c r="F68" i="2" s="1"/>
  <c r="F67" i="2" s="1"/>
  <c r="F66" i="2" s="1"/>
  <c r="F65" i="2" s="1"/>
  <c r="E71" i="2"/>
  <c r="E70" i="2" s="1"/>
  <c r="E69" i="2" s="1"/>
  <c r="E68" i="2" s="1"/>
  <c r="E67" i="2" s="1"/>
  <c r="F62" i="2"/>
  <c r="F61" i="2" s="1"/>
  <c r="E62" i="2"/>
  <c r="E61" i="2" s="1"/>
  <c r="E60" i="2"/>
  <c r="E59" i="2" s="1"/>
  <c r="E58" i="2" s="1"/>
  <c r="E57" i="2" s="1"/>
  <c r="F56" i="2"/>
  <c r="F55" i="2" s="1"/>
  <c r="F54" i="2" s="1"/>
  <c r="F53" i="2" s="1"/>
  <c r="E56" i="2"/>
  <c r="E55" i="2" s="1"/>
  <c r="E54" i="2" s="1"/>
  <c r="E53" i="2" s="1"/>
  <c r="E50" i="2"/>
  <c r="E49" i="2" s="1"/>
  <c r="E48" i="2" s="1"/>
  <c r="E47" i="2" s="1"/>
  <c r="E46" i="2" s="1"/>
  <c r="E45" i="2" s="1"/>
  <c r="E44" i="2" s="1"/>
  <c r="F40" i="2"/>
  <c r="F39" i="2"/>
  <c r="E36" i="2"/>
  <c r="E35" i="2" s="1"/>
  <c r="E34" i="2" s="1"/>
  <c r="F35" i="2"/>
  <c r="F34" i="2" s="1"/>
  <c r="F29" i="2" s="1"/>
  <c r="E33" i="2"/>
  <c r="E32" i="2" s="1"/>
  <c r="E31" i="2" s="1"/>
  <c r="E30" i="2" s="1"/>
  <c r="F27" i="2"/>
  <c r="E26" i="2"/>
  <c r="E25" i="2" s="1"/>
  <c r="F17" i="2"/>
  <c r="H562" i="1"/>
  <c r="H555" i="1" s="1"/>
  <c r="H554" i="1" s="1"/>
  <c r="E150" i="2" s="1"/>
  <c r="E149" i="2" s="1"/>
  <c r="I554" i="1"/>
  <c r="F150" i="2" s="1"/>
  <c r="H550" i="1"/>
  <c r="E145" i="2" s="1"/>
  <c r="E144" i="2" s="1"/>
  <c r="E143" i="2" s="1"/>
  <c r="E142" i="2" s="1"/>
  <c r="I542" i="1"/>
  <c r="I538" i="1" s="1"/>
  <c r="I537" i="1" s="1"/>
  <c r="H542" i="1"/>
  <c r="H538" i="1" s="1"/>
  <c r="H537" i="1" s="1"/>
  <c r="H535" i="1"/>
  <c r="H529" i="1" s="1"/>
  <c r="H528" i="1" s="1"/>
  <c r="E95" i="2" s="1"/>
  <c r="I522" i="1"/>
  <c r="H522" i="1"/>
  <c r="I518" i="1"/>
  <c r="I517" i="1" s="1"/>
  <c r="I516" i="1" s="1"/>
  <c r="I515" i="1" s="1"/>
  <c r="H518" i="1"/>
  <c r="H517" i="1" s="1"/>
  <c r="H516" i="1" s="1"/>
  <c r="H515" i="1" s="1"/>
  <c r="H508" i="1"/>
  <c r="H507" i="1" s="1"/>
  <c r="I495" i="1"/>
  <c r="H495" i="1"/>
  <c r="H494" i="1" s="1"/>
  <c r="H491" i="1" s="1"/>
  <c r="H490" i="1" s="1"/>
  <c r="I494" i="1"/>
  <c r="I491" i="1" s="1"/>
  <c r="I490" i="1" s="1"/>
  <c r="I488" i="1"/>
  <c r="I487" i="1" s="1"/>
  <c r="H488" i="1"/>
  <c r="H487" i="1" s="1"/>
  <c r="I485" i="1"/>
  <c r="I484" i="1" s="1"/>
  <c r="I481" i="1" s="1"/>
  <c r="I477" i="1" s="1"/>
  <c r="H485" i="1"/>
  <c r="H484" i="1" s="1"/>
  <c r="H481" i="1" s="1"/>
  <c r="H479" i="1"/>
  <c r="H478" i="1" s="1"/>
  <c r="H475" i="1"/>
  <c r="H469" i="1" s="1"/>
  <c r="I469" i="1"/>
  <c r="I468" i="1" s="1"/>
  <c r="F89" i="2" s="1"/>
  <c r="I466" i="1"/>
  <c r="I465" i="1" s="1"/>
  <c r="G109" i="7" s="1"/>
  <c r="G108" i="7" s="1"/>
  <c r="G106" i="7" s="1"/>
  <c r="H466" i="1"/>
  <c r="H465" i="1" s="1"/>
  <c r="F109" i="7" s="1"/>
  <c r="F108" i="7" s="1"/>
  <c r="F106" i="7" s="1"/>
  <c r="H453" i="1"/>
  <c r="I453" i="1"/>
  <c r="I450" i="1"/>
  <c r="I449" i="1" s="1"/>
  <c r="I448" i="1" s="1"/>
  <c r="I447" i="1" s="1"/>
  <c r="I446" i="1" s="1"/>
  <c r="I445" i="1" s="1"/>
  <c r="H450" i="1"/>
  <c r="H449" i="1" s="1"/>
  <c r="H448" i="1" s="1"/>
  <c r="H447" i="1" s="1"/>
  <c r="H446" i="1" s="1"/>
  <c r="H445" i="1" s="1"/>
  <c r="H438" i="1"/>
  <c r="H437" i="1" s="1"/>
  <c r="H436" i="1" s="1"/>
  <c r="E39" i="2" s="1"/>
  <c r="I434" i="1"/>
  <c r="I433" i="1" s="1"/>
  <c r="H434" i="1"/>
  <c r="H433" i="1" s="1"/>
  <c r="I431" i="1"/>
  <c r="H431" i="1"/>
  <c r="I412" i="1"/>
  <c r="H412" i="1"/>
  <c r="I410" i="1"/>
  <c r="H410" i="1"/>
  <c r="H401" i="1"/>
  <c r="H400" i="1" s="1"/>
  <c r="H399" i="1" s="1"/>
  <c r="H393" i="1"/>
  <c r="H392" i="1" s="1"/>
  <c r="H390" i="1"/>
  <c r="H389" i="1" s="1"/>
  <c r="H388" i="1" s="1"/>
  <c r="H387" i="1" s="1"/>
  <c r="H385" i="1"/>
  <c r="H384" i="1" s="1"/>
  <c r="H382" i="1"/>
  <c r="H380" i="1"/>
  <c r="I365" i="1"/>
  <c r="H365" i="1"/>
  <c r="I363" i="1"/>
  <c r="H363" i="1"/>
  <c r="I361" i="1"/>
  <c r="H361" i="1"/>
  <c r="H349" i="1"/>
  <c r="H346" i="1" s="1"/>
  <c r="I341" i="1"/>
  <c r="I340" i="1" s="1"/>
  <c r="I339" i="1" s="1"/>
  <c r="I338" i="1" s="1"/>
  <c r="F19" i="2" s="1"/>
  <c r="H341" i="1"/>
  <c r="H340" i="1" s="1"/>
  <c r="H339" i="1" s="1"/>
  <c r="H338" i="1" s="1"/>
  <c r="E19" i="2" s="1"/>
  <c r="H336" i="1"/>
  <c r="H335" i="1" s="1"/>
  <c r="H334" i="1" s="1"/>
  <c r="H333" i="1" s="1"/>
  <c r="H332" i="1" s="1"/>
  <c r="I330" i="1"/>
  <c r="I329" i="1" s="1"/>
  <c r="I328" i="1" s="1"/>
  <c r="I327" i="1" s="1"/>
  <c r="I326" i="1" s="1"/>
  <c r="H330" i="1"/>
  <c r="H329" i="1" s="1"/>
  <c r="H328" i="1" s="1"/>
  <c r="H327" i="1" s="1"/>
  <c r="H326" i="1" s="1"/>
  <c r="H316" i="1"/>
  <c r="H314" i="1"/>
  <c r="H312" i="1"/>
  <c r="I304" i="1"/>
  <c r="H304" i="1"/>
  <c r="I302" i="1"/>
  <c r="H302" i="1"/>
  <c r="H301" i="1" s="1"/>
  <c r="H294" i="1"/>
  <c r="H288" i="1" s="1"/>
  <c r="H287" i="1" s="1"/>
  <c r="I284" i="1"/>
  <c r="I283" i="1" s="1"/>
  <c r="I282" i="1" s="1"/>
  <c r="H284" i="1"/>
  <c r="H283" i="1" s="1"/>
  <c r="H282" i="1" s="1"/>
  <c r="I281" i="1"/>
  <c r="H281" i="1"/>
  <c r="H279" i="1"/>
  <c r="H273" i="1" s="1"/>
  <c r="I273" i="1"/>
  <c r="H270" i="1"/>
  <c r="H269" i="1" s="1"/>
  <c r="H268" i="1" s="1"/>
  <c r="I266" i="1"/>
  <c r="I264" i="1" s="1"/>
  <c r="H266" i="1"/>
  <c r="I265" i="1"/>
  <c r="H265" i="1"/>
  <c r="H264" i="1" s="1"/>
  <c r="H262" i="1"/>
  <c r="H261" i="1" s="1"/>
  <c r="H260" i="1" s="1"/>
  <c r="E125" i="2" s="1"/>
  <c r="I261" i="1"/>
  <c r="F125" i="2"/>
  <c r="I258" i="1"/>
  <c r="I255" i="1" s="1"/>
  <c r="H258" i="1"/>
  <c r="H255" i="1" s="1"/>
  <c r="I253" i="1"/>
  <c r="I252" i="1" s="1"/>
  <c r="H253" i="1"/>
  <c r="H252" i="1" s="1"/>
  <c r="I249" i="1"/>
  <c r="I248" i="1" s="1"/>
  <c r="H249" i="1"/>
  <c r="H248" i="1" s="1"/>
  <c r="I245" i="1"/>
  <c r="I244" i="1" s="1"/>
  <c r="I243" i="1" s="1"/>
  <c r="I242" i="1" s="1"/>
  <c r="I241" i="1" s="1"/>
  <c r="H245" i="1"/>
  <c r="H244" i="1" s="1"/>
  <c r="H243" i="1" s="1"/>
  <c r="H242" i="1" s="1"/>
  <c r="H241" i="1" s="1"/>
  <c r="I239" i="1"/>
  <c r="I238" i="1" s="1"/>
  <c r="I237" i="1" s="1"/>
  <c r="H239" i="1"/>
  <c r="H238" i="1" s="1"/>
  <c r="H237" i="1" s="1"/>
  <c r="I235" i="1"/>
  <c r="I234" i="1" s="1"/>
  <c r="H235" i="1"/>
  <c r="H234" i="1" s="1"/>
  <c r="H226" i="1"/>
  <c r="H225" i="1" s="1"/>
  <c r="I223" i="1"/>
  <c r="I222" i="1" s="1"/>
  <c r="I221" i="1" s="1"/>
  <c r="I220" i="1" s="1"/>
  <c r="H223" i="1"/>
  <c r="H222" i="1" s="1"/>
  <c r="H221" i="1" s="1"/>
  <c r="H218" i="1"/>
  <c r="H217" i="1" s="1"/>
  <c r="H216" i="1" s="1"/>
  <c r="H215" i="1" s="1"/>
  <c r="H214" i="1" s="1"/>
  <c r="H213" i="1" s="1"/>
  <c r="I216" i="1"/>
  <c r="I215" i="1" s="1"/>
  <c r="I214" i="1" s="1"/>
  <c r="I213" i="1" s="1"/>
  <c r="I211" i="1"/>
  <c r="I210" i="1" s="1"/>
  <c r="I209" i="1" s="1"/>
  <c r="I208" i="1" s="1"/>
  <c r="H211" i="1"/>
  <c r="H210" i="1" s="1"/>
  <c r="H209" i="1" s="1"/>
  <c r="H208" i="1" s="1"/>
  <c r="I206" i="1"/>
  <c r="I205" i="1" s="1"/>
  <c r="I202" i="1" s="1"/>
  <c r="I201" i="1" s="1"/>
  <c r="H206" i="1"/>
  <c r="H205" i="1" s="1"/>
  <c r="H202" i="1" s="1"/>
  <c r="H201" i="1" s="1"/>
  <c r="I199" i="1"/>
  <c r="I198" i="1" s="1"/>
  <c r="I195" i="1" s="1"/>
  <c r="I194" i="1" s="1"/>
  <c r="H199" i="1"/>
  <c r="H198" i="1" s="1"/>
  <c r="H195" i="1" s="1"/>
  <c r="H184" i="1"/>
  <c r="I184" i="1"/>
  <c r="I181" i="1"/>
  <c r="I180" i="1" s="1"/>
  <c r="I177" i="1" s="1"/>
  <c r="I176" i="1" s="1"/>
  <c r="H181" i="1"/>
  <c r="H180" i="1" s="1"/>
  <c r="H177" i="1" s="1"/>
  <c r="H176" i="1" s="1"/>
  <c r="H168" i="1"/>
  <c r="H167" i="1" s="1"/>
  <c r="I168" i="1"/>
  <c r="I167" i="1" s="1"/>
  <c r="E76" i="2"/>
  <c r="F76" i="2"/>
  <c r="H161" i="1"/>
  <c r="H160" i="1" s="1"/>
  <c r="H159" i="1" s="1"/>
  <c r="I157" i="1"/>
  <c r="I156" i="1" s="1"/>
  <c r="I155" i="1" s="1"/>
  <c r="I154" i="1" s="1"/>
  <c r="I153" i="1" s="1"/>
  <c r="I152" i="1" s="1"/>
  <c r="H157" i="1"/>
  <c r="H156" i="1" s="1"/>
  <c r="H155" i="1" s="1"/>
  <c r="H154" i="1" s="1"/>
  <c r="H150" i="1"/>
  <c r="H149" i="1" s="1"/>
  <c r="H148" i="1" s="1"/>
  <c r="H146" i="1"/>
  <c r="H145" i="1" s="1"/>
  <c r="I143" i="1"/>
  <c r="I142" i="1" s="1"/>
  <c r="I141" i="1" s="1"/>
  <c r="I140" i="1" s="1"/>
  <c r="I139" i="1" s="1"/>
  <c r="H143" i="1"/>
  <c r="H142" i="1" s="1"/>
  <c r="I137" i="1"/>
  <c r="I136" i="1" s="1"/>
  <c r="H137" i="1"/>
  <c r="H136" i="1" s="1"/>
  <c r="H134" i="1"/>
  <c r="H133" i="1" s="1"/>
  <c r="H132" i="1" s="1"/>
  <c r="I130" i="1"/>
  <c r="I129" i="1" s="1"/>
  <c r="I128" i="1" s="1"/>
  <c r="H130" i="1"/>
  <c r="H129" i="1" s="1"/>
  <c r="H128" i="1" s="1"/>
  <c r="H124" i="1"/>
  <c r="I117" i="1"/>
  <c r="I116" i="1" s="1"/>
  <c r="I115" i="1" s="1"/>
  <c r="H117" i="1"/>
  <c r="H116" i="1" s="1"/>
  <c r="H115" i="1" s="1"/>
  <c r="H113" i="1"/>
  <c r="H112" i="1" s="1"/>
  <c r="H106" i="1"/>
  <c r="H99" i="1" s="1"/>
  <c r="H96" i="1"/>
  <c r="H95" i="1" s="1"/>
  <c r="H94" i="1" s="1"/>
  <c r="H93" i="1" s="1"/>
  <c r="H91" i="1"/>
  <c r="H84" i="1" s="1"/>
  <c r="I84" i="1"/>
  <c r="I72" i="1" s="1"/>
  <c r="H80" i="1"/>
  <c r="H78" i="1"/>
  <c r="H69" i="1"/>
  <c r="H66" i="1" s="1"/>
  <c r="H65" i="1" s="1"/>
  <c r="E155" i="2" s="1"/>
  <c r="H59" i="1"/>
  <c r="E154" i="2" s="1"/>
  <c r="H57" i="1"/>
  <c r="H53" i="1" s="1"/>
  <c r="H52" i="1" s="1"/>
  <c r="E151" i="2" s="1"/>
  <c r="H50" i="1"/>
  <c r="H47" i="1" s="1"/>
  <c r="H46" i="1" s="1"/>
  <c r="H40" i="1"/>
  <c r="H38" i="1"/>
  <c r="H36" i="1"/>
  <c r="H28" i="1"/>
  <c r="H24" i="1"/>
  <c r="H22" i="1"/>
  <c r="H404" i="1" l="1"/>
  <c r="H403" i="1" s="1"/>
  <c r="E38" i="2" s="1"/>
  <c r="I404" i="1"/>
  <c r="I403" i="1" s="1"/>
  <c r="I462" i="1"/>
  <c r="I461" i="1" s="1"/>
  <c r="H462" i="1"/>
  <c r="H461" i="1" s="1"/>
  <c r="H343" i="1"/>
  <c r="E27" i="2" s="1"/>
  <c r="H108" i="1"/>
  <c r="E41" i="2" s="1"/>
  <c r="F52" i="2"/>
  <c r="I108" i="1"/>
  <c r="F41" i="2" s="1"/>
  <c r="G129" i="7"/>
  <c r="G128" i="7" s="1"/>
  <c r="G125" i="7" s="1"/>
  <c r="I251" i="1"/>
  <c r="H251" i="1"/>
  <c r="E97" i="2" s="1"/>
  <c r="H183" i="1"/>
  <c r="H468" i="1"/>
  <c r="E89" i="2" s="1"/>
  <c r="F28" i="7"/>
  <c r="F25" i="7" s="1"/>
  <c r="H247" i="1"/>
  <c r="G28" i="7"/>
  <c r="G25" i="7" s="1"/>
  <c r="I247" i="1"/>
  <c r="I183" i="1"/>
  <c r="E17" i="2"/>
  <c r="F18" i="2"/>
  <c r="H120" i="1"/>
  <c r="H119" i="1" s="1"/>
  <c r="H521" i="1"/>
  <c r="F49" i="7" s="1"/>
  <c r="I521" i="1"/>
  <c r="G49" i="7" s="1"/>
  <c r="H549" i="1"/>
  <c r="H548" i="1" s="1"/>
  <c r="H547" i="1" s="1"/>
  <c r="H546" i="1" s="1"/>
  <c r="H545" i="1" s="1"/>
  <c r="H544" i="1" s="1"/>
  <c r="I546" i="1"/>
  <c r="I545" i="1" s="1"/>
  <c r="I544" i="1" s="1"/>
  <c r="I550" i="1"/>
  <c r="I355" i="1"/>
  <c r="I351" i="1" s="1"/>
  <c r="G13" i="7"/>
  <c r="H233" i="1"/>
  <c r="I233" i="1"/>
  <c r="F93" i="2"/>
  <c r="F92" i="2" s="1"/>
  <c r="H272" i="1"/>
  <c r="E135" i="2" s="1"/>
  <c r="E134" i="2" s="1"/>
  <c r="H452" i="1"/>
  <c r="E81" i="2" s="1"/>
  <c r="I272" i="1"/>
  <c r="F135" i="2" s="1"/>
  <c r="F134" i="2" s="1"/>
  <c r="I452" i="1"/>
  <c r="F81" i="2" s="1"/>
  <c r="F80" i="2" s="1"/>
  <c r="G36" i="7"/>
  <c r="H73" i="1"/>
  <c r="H72" i="1" s="1"/>
  <c r="H17" i="1"/>
  <c r="H16" i="1" s="1"/>
  <c r="H374" i="1"/>
  <c r="H477" i="1"/>
  <c r="G88" i="7"/>
  <c r="H355" i="1"/>
  <c r="H351" i="1" s="1"/>
  <c r="H286" i="1" s="1"/>
  <c r="H98" i="1"/>
  <c r="E40" i="2" s="1"/>
  <c r="E153" i="2"/>
  <c r="H127" i="1"/>
  <c r="H126" i="1" s="1"/>
  <c r="I127" i="1"/>
  <c r="I126" i="1" s="1"/>
  <c r="G98" i="7" s="1"/>
  <c r="H141" i="1"/>
  <c r="H140" i="1" s="1"/>
  <c r="H139" i="1" s="1"/>
  <c r="E116" i="2"/>
  <c r="E115" i="2" s="1"/>
  <c r="F90" i="7"/>
  <c r="F89" i="7" s="1"/>
  <c r="F88" i="7" s="1"/>
  <c r="H153" i="1"/>
  <c r="H152" i="1" s="1"/>
  <c r="H220" i="1"/>
  <c r="F153" i="2"/>
  <c r="F116" i="2"/>
  <c r="F115" i="2" s="1"/>
  <c r="F36" i="7"/>
  <c r="F13" i="7"/>
  <c r="F64" i="2"/>
  <c r="E29" i="2"/>
  <c r="E52" i="2"/>
  <c r="E66" i="2"/>
  <c r="E65" i="2" s="1"/>
  <c r="E64" i="2" s="1"/>
  <c r="E141" i="2"/>
  <c r="E24" i="2"/>
  <c r="E23" i="2" s="1"/>
  <c r="E22" i="2"/>
  <c r="E21" i="2" s="1"/>
  <c r="H306" i="1"/>
  <c r="H300" i="1" s="1"/>
  <c r="H31" i="1"/>
  <c r="H30" i="1" s="1"/>
  <c r="E20" i="2" s="1"/>
  <c r="G410" i="1"/>
  <c r="G412" i="1"/>
  <c r="E139" i="7"/>
  <c r="E138" i="7" s="1"/>
  <c r="E142" i="7"/>
  <c r="E141" i="7" s="1"/>
  <c r="E140" i="7" s="1"/>
  <c r="E145" i="7"/>
  <c r="E144" i="7" s="1"/>
  <c r="E143" i="7" s="1"/>
  <c r="E148" i="7"/>
  <c r="E147" i="7" s="1"/>
  <c r="E146" i="7" s="1"/>
  <c r="E150" i="7"/>
  <c r="E149" i="7" s="1"/>
  <c r="E155" i="7"/>
  <c r="E154" i="7" s="1"/>
  <c r="E15" i="7"/>
  <c r="E14" i="7" s="1"/>
  <c r="E16" i="7"/>
  <c r="E19" i="7"/>
  <c r="E18" i="7" s="1"/>
  <c r="E24" i="7"/>
  <c r="E23" i="7" s="1"/>
  <c r="E27" i="7"/>
  <c r="E26" i="7" s="1"/>
  <c r="E35" i="7"/>
  <c r="E34" i="7" s="1"/>
  <c r="E38" i="7"/>
  <c r="E37" i="7" s="1"/>
  <c r="E40" i="7"/>
  <c r="E39" i="7" s="1"/>
  <c r="E41" i="7"/>
  <c r="E45" i="7"/>
  <c r="E44" i="7" s="1"/>
  <c r="E43" i="7" s="1"/>
  <c r="E48" i="7"/>
  <c r="E47" i="7" s="1"/>
  <c r="E46" i="7" s="1"/>
  <c r="E54" i="7"/>
  <c r="E53" i="7" s="1"/>
  <c r="E52" i="7" s="1"/>
  <c r="E57" i="7"/>
  <c r="E56" i="7" s="1"/>
  <c r="E55" i="7" s="1"/>
  <c r="E59" i="7"/>
  <c r="E58" i="7" s="1"/>
  <c r="E62" i="7"/>
  <c r="E61" i="7" s="1"/>
  <c r="E60" i="7" s="1"/>
  <c r="E65" i="7"/>
  <c r="E64" i="7" s="1"/>
  <c r="E63" i="7" s="1"/>
  <c r="E69" i="7"/>
  <c r="E66" i="7" s="1"/>
  <c r="E82" i="7"/>
  <c r="E81" i="7" s="1"/>
  <c r="E76" i="7" s="1"/>
  <c r="E86" i="7"/>
  <c r="E83" i="7" s="1"/>
  <c r="E90" i="7"/>
  <c r="E89" i="7" s="1"/>
  <c r="E92" i="7"/>
  <c r="E91" i="7" s="1"/>
  <c r="E94" i="7"/>
  <c r="E93" i="7" s="1"/>
  <c r="E96" i="7"/>
  <c r="E95" i="7" s="1"/>
  <c r="E115" i="7"/>
  <c r="E114" i="7" s="1"/>
  <c r="E113" i="7" s="1"/>
  <c r="E117" i="7"/>
  <c r="E116" i="7" s="1"/>
  <c r="D48" i="7"/>
  <c r="D96" i="7"/>
  <c r="D92" i="7"/>
  <c r="D94" i="7"/>
  <c r="F158" i="7" l="1"/>
  <c r="F238" i="7" s="1"/>
  <c r="G158" i="7"/>
  <c r="G238" i="7" s="1"/>
  <c r="F98" i="7"/>
  <c r="E51" i="2"/>
  <c r="E42" i="2" s="1"/>
  <c r="H71" i="1"/>
  <c r="G404" i="1"/>
  <c r="G403" i="1" s="1"/>
  <c r="D38" i="2" s="1"/>
  <c r="F38" i="2"/>
  <c r="I286" i="1"/>
  <c r="E80" i="2"/>
  <c r="E28" i="2"/>
  <c r="F97" i="2"/>
  <c r="I71" i="1"/>
  <c r="H15" i="1"/>
  <c r="F37" i="2"/>
  <c r="E43" i="2"/>
  <c r="I520" i="1"/>
  <c r="F90" i="2" s="1"/>
  <c r="H520" i="1"/>
  <c r="E90" i="2" s="1"/>
  <c r="E18" i="2"/>
  <c r="F94" i="2"/>
  <c r="E94" i="2"/>
  <c r="E37" i="2"/>
  <c r="F16" i="2"/>
  <c r="E36" i="7"/>
  <c r="E88" i="7"/>
  <c r="E20" i="7"/>
  <c r="E13" i="7" s="1"/>
  <c r="F157" i="2" l="1"/>
  <c r="I572" i="1"/>
  <c r="H572" i="1"/>
  <c r="H595" i="1" s="1"/>
  <c r="E93" i="2"/>
  <c r="E92" i="2" s="1"/>
  <c r="E16" i="2"/>
  <c r="E157" i="2" s="1"/>
  <c r="I595" i="1" l="1"/>
  <c r="H588" i="1"/>
  <c r="H583" i="1"/>
  <c r="D155" i="7"/>
  <c r="D154" i="7" s="1"/>
  <c r="D150" i="7"/>
  <c r="D149" i="7" s="1"/>
  <c r="D148" i="7"/>
  <c r="D147" i="7" s="1"/>
  <c r="D146" i="7" s="1"/>
  <c r="D144" i="7"/>
  <c r="D143" i="7" s="1"/>
  <c r="D142" i="7"/>
  <c r="D141" i="7" s="1"/>
  <c r="D140" i="7" s="1"/>
  <c r="D139" i="7"/>
  <c r="D138" i="7" s="1"/>
  <c r="D82" i="7"/>
  <c r="D81" i="7" s="1"/>
  <c r="D76" i="7" s="1"/>
  <c r="D115" i="7"/>
  <c r="D114" i="7" s="1"/>
  <c r="D113" i="7" s="1"/>
  <c r="D117" i="7"/>
  <c r="D116" i="7" s="1"/>
  <c r="D62" i="7"/>
  <c r="D61" i="7" s="1"/>
  <c r="D60" i="7" s="1"/>
  <c r="D65" i="7"/>
  <c r="D64" i="7" s="1"/>
  <c r="D63" i="7" s="1"/>
  <c r="D86" i="7"/>
  <c r="D83" i="7" s="1"/>
  <c r="D93" i="7"/>
  <c r="D95" i="7"/>
  <c r="D91" i="7"/>
  <c r="D69" i="7"/>
  <c r="D66" i="7" s="1"/>
  <c r="D56" i="7"/>
  <c r="D55" i="7" s="1"/>
  <c r="D54" i="7"/>
  <c r="D53" i="7" s="1"/>
  <c r="D52" i="7" s="1"/>
  <c r="D47" i="7"/>
  <c r="D46" i="7" s="1"/>
  <c r="D45" i="7"/>
  <c r="D44" i="7" s="1"/>
  <c r="D43" i="7" s="1"/>
  <c r="D59" i="7"/>
  <c r="D58" i="7" s="1"/>
  <c r="D41" i="7"/>
  <c r="D40" i="7"/>
  <c r="D39" i="7" s="1"/>
  <c r="D38" i="7"/>
  <c r="D37" i="7" s="1"/>
  <c r="D35" i="7"/>
  <c r="D34" i="7" s="1"/>
  <c r="D27" i="7"/>
  <c r="D26" i="7" s="1"/>
  <c r="D19" i="7"/>
  <c r="D18" i="7" s="1"/>
  <c r="D16" i="7"/>
  <c r="D15" i="7"/>
  <c r="D14" i="7" s="1"/>
  <c r="D24" i="7"/>
  <c r="D23" i="7" s="1"/>
  <c r="B116" i="7"/>
  <c r="B113" i="7"/>
  <c r="B106" i="7"/>
  <c r="B88" i="7"/>
  <c r="B83" i="7"/>
  <c r="B66" i="7"/>
  <c r="B63" i="7"/>
  <c r="B60" i="7"/>
  <c r="B55" i="7"/>
  <c r="B52" i="7"/>
  <c r="B49" i="7"/>
  <c r="B46" i="7"/>
  <c r="B43" i="7"/>
  <c r="B36" i="7"/>
  <c r="B25" i="7"/>
  <c r="B13" i="7"/>
  <c r="G361" i="1"/>
  <c r="G365" i="1"/>
  <c r="G363" i="1"/>
  <c r="G273" i="1"/>
  <c r="G261" i="1"/>
  <c r="G184" i="1"/>
  <c r="G355" i="1" l="1"/>
  <c r="G351" i="1" s="1"/>
  <c r="H586" i="1"/>
  <c r="H589" i="1" s="1"/>
  <c r="H590" i="1" s="1"/>
  <c r="D36" i="7"/>
  <c r="D20" i="7"/>
  <c r="G84" i="1"/>
  <c r="G453" i="1"/>
  <c r="G469" i="1"/>
  <c r="G468" i="1" s="1"/>
  <c r="D13" i="7" l="1"/>
  <c r="G258" i="1"/>
  <c r="G255" i="1" s="1"/>
  <c r="F258" i="1"/>
  <c r="F255" i="1" s="1"/>
  <c r="G253" i="1" l="1"/>
  <c r="G252" i="1" s="1"/>
  <c r="G251" i="1" s="1"/>
  <c r="F253" i="1"/>
  <c r="F252" i="1" s="1"/>
  <c r="F251" i="1" s="1"/>
  <c r="D40" i="2"/>
  <c r="D125" i="2"/>
  <c r="D39" i="2"/>
  <c r="D27" i="2"/>
  <c r="G71" i="1" l="1"/>
  <c r="G522" i="1"/>
  <c r="G521" i="1" s="1"/>
  <c r="E49" i="7" s="1"/>
  <c r="F522" i="1"/>
  <c r="F521" i="1" l="1"/>
  <c r="D50" i="7" s="1"/>
  <c r="D49" i="7" s="1"/>
  <c r="G520" i="1"/>
  <c r="F520" i="1"/>
  <c r="G434" i="1"/>
  <c r="G433" i="1" s="1"/>
  <c r="F434" i="1"/>
  <c r="F433" i="1" s="1"/>
  <c r="F226" i="1" l="1"/>
  <c r="F225" i="1" s="1"/>
  <c r="G223" i="1"/>
  <c r="G222" i="1" s="1"/>
  <c r="G221" i="1" s="1"/>
  <c r="G220" i="1" s="1"/>
  <c r="F223" i="1"/>
  <c r="F222" i="1" s="1"/>
  <c r="F221" i="1" s="1"/>
  <c r="F150" i="1"/>
  <c r="F149" i="1" s="1"/>
  <c r="F148" i="1" s="1"/>
  <c r="F220" i="1" l="1"/>
  <c r="A116" i="7"/>
  <c r="D124" i="2" l="1"/>
  <c r="F475" i="1" l="1"/>
  <c r="F469" i="1" s="1"/>
  <c r="F431" i="1"/>
  <c r="G431" i="1"/>
  <c r="C133" i="2" l="1"/>
  <c r="C132" i="2" s="1"/>
  <c r="C131" i="2" s="1"/>
  <c r="C130" i="2" s="1"/>
  <c r="F270" i="1"/>
  <c r="F269" i="1" s="1"/>
  <c r="F268" i="1" s="1"/>
  <c r="B128" i="2" l="1"/>
  <c r="B129" i="2"/>
  <c r="A125" i="2"/>
  <c r="A129" i="2"/>
  <c r="D129" i="2"/>
  <c r="D128" i="2" s="1"/>
  <c r="C129" i="2"/>
  <c r="C128" i="2" s="1"/>
  <c r="C33" i="2"/>
  <c r="G266" i="1"/>
  <c r="F266" i="1"/>
  <c r="F265" i="1" s="1"/>
  <c r="F264" i="1" s="1"/>
  <c r="F401" i="1"/>
  <c r="F400" i="1" s="1"/>
  <c r="F399" i="1" s="1"/>
  <c r="C127" i="2" l="1"/>
  <c r="C126" i="2" s="1"/>
  <c r="D127" i="2"/>
  <c r="D126" i="2" s="1"/>
  <c r="G264" i="1"/>
  <c r="G260" i="1" s="1"/>
  <c r="G265" i="1"/>
  <c r="F262" i="1" l="1"/>
  <c r="F261" i="1" s="1"/>
  <c r="F260" i="1" l="1"/>
  <c r="C125" i="2" l="1"/>
  <c r="C76" i="2" l="1"/>
  <c r="D76" i="2" l="1"/>
  <c r="G245" i="1"/>
  <c r="G244" i="1" s="1"/>
  <c r="G243" i="1" s="1"/>
  <c r="G242" i="1" s="1"/>
  <c r="G241" i="1" s="1"/>
  <c r="F245" i="1"/>
  <c r="F244" i="1" s="1"/>
  <c r="F243" i="1" s="1"/>
  <c r="F242" i="1" s="1"/>
  <c r="F241" i="1" s="1"/>
  <c r="D71" i="2" l="1"/>
  <c r="D70" i="2" s="1"/>
  <c r="D69" i="2" s="1"/>
  <c r="D68" i="2" s="1"/>
  <c r="D67" i="2" s="1"/>
  <c r="D66" i="2" s="1"/>
  <c r="D65" i="2" s="1"/>
  <c r="D64" i="2" s="1"/>
  <c r="C75" i="2"/>
  <c r="C74" i="2" s="1"/>
  <c r="C73" i="2" s="1"/>
  <c r="C72" i="2" s="1"/>
  <c r="C71" i="2"/>
  <c r="C70" i="2" s="1"/>
  <c r="C69" i="2" s="1"/>
  <c r="C68" i="2" s="1"/>
  <c r="C67" i="2" s="1"/>
  <c r="G157" i="1"/>
  <c r="G156" i="1" s="1"/>
  <c r="G155" i="1" s="1"/>
  <c r="G154" i="1" s="1"/>
  <c r="G153" i="1" s="1"/>
  <c r="G152" i="1" s="1"/>
  <c r="F157" i="1"/>
  <c r="F156" i="1" s="1"/>
  <c r="F155" i="1" s="1"/>
  <c r="F154" i="1" s="1"/>
  <c r="F161" i="1"/>
  <c r="F160" i="1" s="1"/>
  <c r="F159" i="1" s="1"/>
  <c r="F153" i="1" l="1"/>
  <c r="F152" i="1" s="1"/>
  <c r="C66" i="2"/>
  <c r="C65" i="2" s="1"/>
  <c r="C64" i="2" s="1"/>
  <c r="G211" i="1" l="1"/>
  <c r="G210" i="1" s="1"/>
  <c r="G209" i="1" s="1"/>
  <c r="G208" i="1" s="1"/>
  <c r="F211" i="1"/>
  <c r="F210" i="1" s="1"/>
  <c r="F209" i="1" s="1"/>
  <c r="F208" i="1" s="1"/>
  <c r="F393" i="1" l="1"/>
  <c r="F392" i="1" s="1"/>
  <c r="G239" i="1" l="1"/>
  <c r="G238" i="1" s="1"/>
  <c r="G237" i="1" s="1"/>
  <c r="F239" i="1"/>
  <c r="F238" i="1" s="1"/>
  <c r="F237" i="1" s="1"/>
  <c r="F146" i="1" l="1"/>
  <c r="F145" i="1" s="1"/>
  <c r="G117" i="1" l="1"/>
  <c r="F117" i="1"/>
  <c r="F116" i="1" s="1"/>
  <c r="F115" i="1" s="1"/>
  <c r="G116" i="1" l="1"/>
  <c r="F143" i="1"/>
  <c r="F142" i="1" s="1"/>
  <c r="F141" i="1" s="1"/>
  <c r="F140" i="1" s="1"/>
  <c r="G115" i="1" l="1"/>
  <c r="G143" i="1"/>
  <c r="G142" i="1" s="1"/>
  <c r="G141" i="1" s="1"/>
  <c r="G140" i="1" s="1"/>
  <c r="G108" i="1" l="1"/>
  <c r="D41" i="2" s="1"/>
  <c r="F390" i="1"/>
  <c r="F389" i="1" s="1"/>
  <c r="F388" i="1" s="1"/>
  <c r="F387" i="1" s="1"/>
  <c r="G139" i="1" l="1"/>
  <c r="G518" i="1" l="1"/>
  <c r="G517" i="1" s="1"/>
  <c r="G516" i="1" s="1"/>
  <c r="F518" i="1"/>
  <c r="F517" i="1" s="1"/>
  <c r="G341" i="1"/>
  <c r="G340" i="1" s="1"/>
  <c r="F341" i="1"/>
  <c r="F340" i="1" s="1"/>
  <c r="F339" i="1" l="1"/>
  <c r="F338" i="1" s="1"/>
  <c r="C19" i="2" s="1"/>
  <c r="G339" i="1"/>
  <c r="G338" i="1" s="1"/>
  <c r="D19" i="2" s="1"/>
  <c r="F516" i="1"/>
  <c r="F515" i="1" s="1"/>
  <c r="G515" i="1"/>
  <c r="F508" i="1" l="1"/>
  <c r="F507" i="1" s="1"/>
  <c r="F468" i="1" s="1"/>
  <c r="G304" i="1" l="1"/>
  <c r="F304" i="1"/>
  <c r="G302" i="1"/>
  <c r="F302" i="1"/>
  <c r="F301" i="1" s="1"/>
  <c r="G301" i="1" l="1"/>
  <c r="G300" i="1" s="1"/>
  <c r="G199" i="1"/>
  <c r="G198" i="1" s="1"/>
  <c r="G206" i="1"/>
  <c r="F206" i="1"/>
  <c r="D18" i="2" l="1"/>
  <c r="F218" i="1"/>
  <c r="F217" i="1" s="1"/>
  <c r="F216" i="1" s="1"/>
  <c r="F215" i="1" s="1"/>
  <c r="F214" i="1" s="1"/>
  <c r="F213" i="1" s="1"/>
  <c r="F134" i="1" l="1"/>
  <c r="F133" i="1" s="1"/>
  <c r="F132" i="1" s="1"/>
  <c r="F137" i="1"/>
  <c r="F136" i="1" s="1"/>
  <c r="G137" i="1"/>
  <c r="G136" i="1" s="1"/>
  <c r="F28" i="1"/>
  <c r="C36" i="2" l="1"/>
  <c r="D148" i="2" l="1"/>
  <c r="D147" i="2" s="1"/>
  <c r="D146" i="2" s="1"/>
  <c r="D141" i="2" s="1"/>
  <c r="C148" i="2"/>
  <c r="C147" i="2" s="1"/>
  <c r="C146" i="2" s="1"/>
  <c r="G552" i="1"/>
  <c r="G551" i="1" s="1"/>
  <c r="F552" i="1"/>
  <c r="F551" i="1" s="1"/>
  <c r="F550" i="1" s="1"/>
  <c r="C97" i="2" s="1"/>
  <c r="G554" i="1"/>
  <c r="G546" i="1" l="1"/>
  <c r="G545" i="1" s="1"/>
  <c r="G544" i="1" s="1"/>
  <c r="G550" i="1"/>
  <c r="D97" i="2" s="1"/>
  <c r="D150" i="2"/>
  <c r="D35" i="2"/>
  <c r="D34" i="2" s="1"/>
  <c r="D29" i="2" s="1"/>
  <c r="C35" i="2"/>
  <c r="C34" i="2" s="1"/>
  <c r="D56" i="2" l="1"/>
  <c r="D55" i="2" s="1"/>
  <c r="D54" i="2" s="1"/>
  <c r="D53" i="2" s="1"/>
  <c r="D62" i="2"/>
  <c r="D61" i="2" s="1"/>
  <c r="C62" i="2"/>
  <c r="C61" i="2" s="1"/>
  <c r="C60" i="2"/>
  <c r="C59" i="2" s="1"/>
  <c r="C58" i="2" s="1"/>
  <c r="C57" i="2" s="1"/>
  <c r="F479" i="1"/>
  <c r="F478" i="1" s="1"/>
  <c r="G488" i="1"/>
  <c r="G487" i="1" s="1"/>
  <c r="F488" i="1"/>
  <c r="F487" i="1" s="1"/>
  <c r="D52" i="2" l="1"/>
  <c r="G130" i="1"/>
  <c r="G129" i="1" s="1"/>
  <c r="G128" i="1" s="1"/>
  <c r="G127" i="1" l="1"/>
  <c r="C26" i="2" l="1"/>
  <c r="C25" i="2" l="1"/>
  <c r="C24" i="2" s="1"/>
  <c r="C23" i="2" s="1"/>
  <c r="F336" i="1"/>
  <c r="F335" i="1" l="1"/>
  <c r="F334" i="1" s="1"/>
  <c r="F333" i="1" s="1"/>
  <c r="F332" i="1" s="1"/>
  <c r="C22" i="2"/>
  <c r="C21" i="2" s="1"/>
  <c r="G235" i="1"/>
  <c r="G234" i="1" s="1"/>
  <c r="C50" i="2" l="1"/>
  <c r="C49" i="2" s="1"/>
  <c r="C48" i="2" s="1"/>
  <c r="C47" i="2" s="1"/>
  <c r="C46" i="2" s="1"/>
  <c r="C45" i="2" s="1"/>
  <c r="C44" i="2" s="1"/>
  <c r="G450" i="1"/>
  <c r="G449" i="1" s="1"/>
  <c r="G448" i="1" s="1"/>
  <c r="G447" i="1" s="1"/>
  <c r="G446" i="1" s="1"/>
  <c r="G445" i="1" s="1"/>
  <c r="G444" i="1" s="1"/>
  <c r="F450" i="1"/>
  <c r="F449" i="1" s="1"/>
  <c r="F448" i="1" s="1"/>
  <c r="F447" i="1" s="1"/>
  <c r="F446" i="1" s="1"/>
  <c r="F445" i="1" s="1"/>
  <c r="F444" i="1" s="1"/>
  <c r="C145" i="2" l="1"/>
  <c r="F549" i="1"/>
  <c r="F548" i="1" s="1"/>
  <c r="F547" i="1" s="1"/>
  <c r="F546" i="1" l="1"/>
  <c r="F545" i="1" s="1"/>
  <c r="F544" i="1" s="1"/>
  <c r="G216" i="1" l="1"/>
  <c r="G215" i="1" s="1"/>
  <c r="G249" i="1"/>
  <c r="G248" i="1" s="1"/>
  <c r="F249" i="1"/>
  <c r="F248" i="1" s="1"/>
  <c r="D123" i="2"/>
  <c r="D122" i="2" s="1"/>
  <c r="D121" i="2" s="1"/>
  <c r="C124" i="2"/>
  <c r="C123" i="2" s="1"/>
  <c r="C122" i="2" s="1"/>
  <c r="C121" i="2" s="1"/>
  <c r="E28" i="7" l="1"/>
  <c r="E25" i="7" s="1"/>
  <c r="E158" i="7" s="1"/>
  <c r="G247" i="1"/>
  <c r="F247" i="1"/>
  <c r="D28" i="7"/>
  <c r="D25" i="7" s="1"/>
  <c r="D158" i="7" s="1"/>
  <c r="G233" i="1"/>
  <c r="G214" i="1"/>
  <c r="G213" i="1" s="1"/>
  <c r="D94" i="2" l="1"/>
  <c r="G330" i="1"/>
  <c r="G329" i="1" s="1"/>
  <c r="G328" i="1" s="1"/>
  <c r="G327" i="1" s="1"/>
  <c r="G326" i="1" s="1"/>
  <c r="F330" i="1" l="1"/>
  <c r="F329" i="1" s="1"/>
  <c r="F328" i="1" s="1"/>
  <c r="F327" i="1" s="1"/>
  <c r="F326" i="1" s="1"/>
  <c r="D90" i="2" l="1"/>
  <c r="F385" i="1"/>
  <c r="F384" i="1" s="1"/>
  <c r="G126" i="1" l="1"/>
  <c r="C32" i="2"/>
  <c r="C31" i="2" s="1"/>
  <c r="C30" i="2" s="1"/>
  <c r="C29" i="2" s="1"/>
  <c r="E98" i="7" l="1"/>
  <c r="F96" i="1"/>
  <c r="F95" i="1" s="1"/>
  <c r="F94" i="1" s="1"/>
  <c r="F93" i="1" s="1"/>
  <c r="D120" i="2" l="1"/>
  <c r="C56" i="2" l="1"/>
  <c r="C55" i="2" s="1"/>
  <c r="C54" i="2" s="1"/>
  <c r="C53" i="2" s="1"/>
  <c r="C52" i="2" s="1"/>
  <c r="F130" i="1"/>
  <c r="F129" i="1" s="1"/>
  <c r="F128" i="1" s="1"/>
  <c r="F127" i="1" s="1"/>
  <c r="F126" i="1" s="1"/>
  <c r="D98" i="7" l="1"/>
  <c r="C51" i="2"/>
  <c r="C42" i="2" s="1"/>
  <c r="F71" i="1"/>
  <c r="F583" i="1" s="1"/>
  <c r="C144" i="2"/>
  <c r="C143" i="2" s="1"/>
  <c r="C142" i="2" s="1"/>
  <c r="C141" i="2" s="1"/>
  <c r="F380" i="1" l="1"/>
  <c r="D140" i="2" l="1"/>
  <c r="D139" i="2" s="1"/>
  <c r="C140" i="2"/>
  <c r="C139" i="2" s="1"/>
  <c r="D138" i="2" l="1"/>
  <c r="D137" i="2" s="1"/>
  <c r="D136" i="2" s="1"/>
  <c r="C138" i="2"/>
  <c r="C137" i="2" s="1"/>
  <c r="C136" i="2" s="1"/>
  <c r="G281" i="1"/>
  <c r="G284" i="1"/>
  <c r="G283" i="1" s="1"/>
  <c r="G282" i="1" l="1"/>
  <c r="G272" i="1"/>
  <c r="D135" i="2" s="1"/>
  <c r="D134" i="2" s="1"/>
  <c r="F281" i="1"/>
  <c r="F284" i="1"/>
  <c r="F283" i="1" s="1"/>
  <c r="F282" i="1" l="1"/>
  <c r="G72" i="1"/>
  <c r="F438" i="1" l="1"/>
  <c r="F437" i="1" s="1"/>
  <c r="F113" i="1" l="1"/>
  <c r="F112" i="1" s="1"/>
  <c r="F108" i="1" s="1"/>
  <c r="D119" i="2" l="1"/>
  <c r="D118" i="2" s="1"/>
  <c r="D117" i="2" s="1"/>
  <c r="C120" i="2"/>
  <c r="C119" i="2" s="1"/>
  <c r="C118" i="2" s="1"/>
  <c r="C117" i="2" s="1"/>
  <c r="C116" i="2" l="1"/>
  <c r="C115" i="2" s="1"/>
  <c r="D116" i="2"/>
  <c r="D115" i="2" s="1"/>
  <c r="F69" i="1" l="1"/>
  <c r="F66" i="1" l="1"/>
  <c r="F65" i="1" s="1"/>
  <c r="C155" i="2" s="1"/>
  <c r="D88" i="2"/>
  <c r="D87" i="2" s="1"/>
  <c r="D86" i="2" s="1"/>
  <c r="D83" i="2" s="1"/>
  <c r="D82" i="2" s="1"/>
  <c r="C88" i="2"/>
  <c r="C87" i="2" s="1"/>
  <c r="C86" i="2" s="1"/>
  <c r="C83" i="2" s="1"/>
  <c r="C82" i="2" s="1"/>
  <c r="F78" i="1"/>
  <c r="F80" i="1"/>
  <c r="F82" i="1"/>
  <c r="F91" i="1"/>
  <c r="F84" i="1" s="1"/>
  <c r="F106" i="1"/>
  <c r="F124" i="1"/>
  <c r="F120" i="1" s="1"/>
  <c r="F174" i="1"/>
  <c r="F168" i="1" s="1"/>
  <c r="G181" i="1"/>
  <c r="G180" i="1" s="1"/>
  <c r="G177" i="1" s="1"/>
  <c r="G176" i="1" s="1"/>
  <c r="F181" i="1"/>
  <c r="F180" i="1" s="1"/>
  <c r="F177" i="1" s="1"/>
  <c r="F176" i="1" s="1"/>
  <c r="F190" i="1"/>
  <c r="F184" i="1" s="1"/>
  <c r="G195" i="1"/>
  <c r="F199" i="1"/>
  <c r="F198" i="1" s="1"/>
  <c r="F195" i="1" s="1"/>
  <c r="G205" i="1"/>
  <c r="G202" i="1" s="1"/>
  <c r="G201" i="1" s="1"/>
  <c r="F205" i="1"/>
  <c r="F202" i="1" s="1"/>
  <c r="F201" i="1" s="1"/>
  <c r="F235" i="1"/>
  <c r="F279" i="1"/>
  <c r="F273" i="1" s="1"/>
  <c r="F272" i="1" s="1"/>
  <c r="F294" i="1"/>
  <c r="F312" i="1"/>
  <c r="F314" i="1"/>
  <c r="F316" i="1"/>
  <c r="F349" i="1"/>
  <c r="F346" i="1" s="1"/>
  <c r="F343" i="1" s="1"/>
  <c r="F361" i="1"/>
  <c r="F363" i="1"/>
  <c r="F365" i="1"/>
  <c r="F382" i="1"/>
  <c r="F374" i="1" s="1"/>
  <c r="F410" i="1"/>
  <c r="F404" i="1" s="1"/>
  <c r="F403" i="1" s="1"/>
  <c r="F436" i="1"/>
  <c r="C39" i="2" s="1"/>
  <c r="G495" i="1"/>
  <c r="G494" i="1" s="1"/>
  <c r="G491" i="1" s="1"/>
  <c r="G490" i="1" s="1"/>
  <c r="F495" i="1"/>
  <c r="F494" i="1" s="1"/>
  <c r="F491" i="1" s="1"/>
  <c r="F490" i="1" s="1"/>
  <c r="G485" i="1"/>
  <c r="G484" i="1" s="1"/>
  <c r="G481" i="1" s="1"/>
  <c r="F485" i="1"/>
  <c r="F484" i="1" s="1"/>
  <c r="F481" i="1" s="1"/>
  <c r="F477" i="1" s="1"/>
  <c r="G466" i="1"/>
  <c r="G465" i="1" s="1"/>
  <c r="E109" i="7" s="1"/>
  <c r="E108" i="7" s="1"/>
  <c r="E106" i="7" s="1"/>
  <c r="F466" i="1"/>
  <c r="F465" i="1" s="1"/>
  <c r="D109" i="7" s="1"/>
  <c r="D108" i="7" s="1"/>
  <c r="D106" i="7" s="1"/>
  <c r="F459" i="1"/>
  <c r="F453" i="1" s="1"/>
  <c r="G542" i="1"/>
  <c r="F542" i="1"/>
  <c r="F535" i="1"/>
  <c r="F562" i="1"/>
  <c r="F555" i="1" s="1"/>
  <c r="F63" i="1"/>
  <c r="F60" i="1" s="1"/>
  <c r="F59" i="1" s="1"/>
  <c r="F57" i="1"/>
  <c r="F50" i="1"/>
  <c r="F47" i="1" s="1"/>
  <c r="F40" i="1"/>
  <c r="F38" i="1"/>
  <c r="F36" i="1"/>
  <c r="F22" i="1"/>
  <c r="F24" i="1"/>
  <c r="F355" i="1" l="1"/>
  <c r="F351" i="1" s="1"/>
  <c r="F183" i="1"/>
  <c r="C93" i="2" s="1"/>
  <c r="F167" i="1"/>
  <c r="C90" i="2" s="1"/>
  <c r="F462" i="1"/>
  <c r="F461" i="1" s="1"/>
  <c r="F452" i="1"/>
  <c r="C81" i="2" s="1"/>
  <c r="G462" i="1"/>
  <c r="G461" i="1" s="1"/>
  <c r="G452" i="1"/>
  <c r="F31" i="1"/>
  <c r="F30" i="1" s="1"/>
  <c r="C20" i="2" s="1"/>
  <c r="F234" i="1"/>
  <c r="F233" i="1" s="1"/>
  <c r="F306" i="1"/>
  <c r="F300" i="1" s="1"/>
  <c r="C18" i="2" s="1"/>
  <c r="F288" i="1"/>
  <c r="F99" i="1"/>
  <c r="F98" i="1" s="1"/>
  <c r="C40" i="2" s="1"/>
  <c r="F73" i="1"/>
  <c r="F53" i="1"/>
  <c r="F52" i="1" s="1"/>
  <c r="F17" i="1"/>
  <c r="F16" i="1" s="1"/>
  <c r="F529" i="1"/>
  <c r="F528" i="1" s="1"/>
  <c r="C95" i="2" s="1"/>
  <c r="G538" i="1"/>
  <c r="G537" i="1" s="1"/>
  <c r="F538" i="1"/>
  <c r="F537" i="1" s="1"/>
  <c r="C41" i="2"/>
  <c r="G477" i="1"/>
  <c r="D81" i="2"/>
  <c r="D80" i="2" s="1"/>
  <c r="F46" i="1"/>
  <c r="C27" i="2"/>
  <c r="G194" i="1"/>
  <c r="E129" i="7" s="1"/>
  <c r="F119" i="1"/>
  <c r="F554" i="1"/>
  <c r="F286" i="1" l="1"/>
  <c r="F15" i="1"/>
  <c r="C43" i="2"/>
  <c r="G193" i="1"/>
  <c r="G192" i="1" s="1"/>
  <c r="G183" i="1" s="1"/>
  <c r="E128" i="7"/>
  <c r="F287" i="1"/>
  <c r="D90" i="7"/>
  <c r="D89" i="7" s="1"/>
  <c r="D88" i="7" s="1"/>
  <c r="D16" i="2"/>
  <c r="D153" i="2"/>
  <c r="C151" i="2"/>
  <c r="C150" i="2"/>
  <c r="C149" i="2" s="1"/>
  <c r="C154" i="2"/>
  <c r="C153" i="2" s="1"/>
  <c r="C94" i="2"/>
  <c r="C38" i="2"/>
  <c r="F72" i="1"/>
  <c r="D238" i="7" l="1"/>
  <c r="C28" i="2"/>
  <c r="C17" i="2"/>
  <c r="F572" i="1"/>
  <c r="F586" i="1" s="1"/>
  <c r="E125" i="7"/>
  <c r="D93" i="2"/>
  <c r="C37" i="2"/>
  <c r="C135" i="2"/>
  <c r="C134" i="2" s="1"/>
  <c r="C89" i="2"/>
  <c r="C80" i="2" s="1"/>
  <c r="G286" i="1"/>
  <c r="D92" i="2"/>
  <c r="F595" i="1" l="1"/>
  <c r="C16" i="2"/>
  <c r="E238" i="7"/>
  <c r="G572" i="1"/>
  <c r="D37" i="2"/>
  <c r="D157" i="2" s="1"/>
  <c r="G595" i="1" l="1"/>
  <c r="F588" i="1"/>
  <c r="F589" i="1" s="1"/>
  <c r="F590" i="1" s="1"/>
  <c r="F139" i="1"/>
  <c r="C92" i="2" l="1"/>
  <c r="C157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<sst xmlns="http://schemas.openxmlformats.org/spreadsheetml/2006/main" count="1426" uniqueCount="340">
  <si>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</si>
  <si>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</si>
  <si>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</si>
  <si>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</si>
  <si>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</si>
  <si>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</si>
  <si>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</si>
  <si>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</si>
  <si>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</si>
  <si>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</si>
  <si>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</si>
  <si>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</si>
  <si>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</si>
  <si>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</si>
  <si>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</si>
  <si>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</si>
  <si>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</si>
  <si>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</si>
  <si>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</si>
  <si>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</si>
  <si>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</si>
  <si>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</si>
  <si>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</si>
  <si>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</si>
  <si>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</si>
  <si>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</si>
  <si>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</si>
  <si>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</si>
  <si>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</si>
  <si>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</si>
  <si>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90000S0000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</si>
  <si>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</si>
  <si>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</si>
  <si>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</si>
  <si>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</si>
  <si>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</si>
  <si>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</si>
  <si>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</si>
  <si>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</si>
  <si>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</si>
  <si>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</si>
  <si>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</si>
  <si>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</si>
  <si>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</si>
  <si>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</si>
  <si>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</si>
  <si>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</si>
  <si>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</si>
  <si>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</si>
  <si>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</si>
  <si>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</si>
  <si>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</si>
  <si>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</si>
  <si>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</si>
  <si>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</si>
  <si>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</si>
  <si>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</si>
  <si>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</si>
  <si>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</si>
  <si>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</si>
  <si>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</si>
  <si>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</si>
  <si>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</si>
  <si>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</si>
  <si>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</si>
  <si>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</si>
  <si>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</si>
  <si>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</si>
  <si>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</si>
  <si>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</si>
  <si>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</si>
  <si>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</si>
  <si>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</si>
  <si>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</si>
  <si>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</si>
  <si>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</si>
  <si>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</si>
  <si>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</si>
  <si>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</si>
  <si>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</si>
  <si>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</si>
  <si>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</si>
  <si>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</si>
  <si>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</si>
  <si>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</si>
  <si>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</si>
  <si>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</si>
  <si>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</si>
  <si>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</si>
  <si>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</si>
  <si>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</si>
  <si>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</si>
  <si>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</si>
  <si>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</si>
  <si>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</si>
  <si>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</si>
  <si>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</si>
  <si>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</si>
  <si>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</si>
  <si>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</si>
  <si>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</si>
  <si>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</si>
  <si>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</si>
  <si>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</si>
  <si>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</si>
  <si>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</si>
  <si>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</si>
  <si>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</si>
  <si>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</si>
  <si>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</si>
  <si>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</si>
  <si>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</si>
  <si>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</si>
  <si>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</si>
  <si>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</si>
  <si>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</si>
  <si>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</si>
  <si>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</si>
  <si>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</si>
  <si>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</si>
  <si>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</si>
  <si>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</si>
  <si>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</si>
  <si>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</si>
  <si>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</si>
  <si>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</si>
  <si>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</si>
  <si>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</si>
  <si>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</si>
  <si>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</si>
  <si>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</si>
  <si>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</si>
  <si>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</si>
  <si>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</si>
  <si>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</si>
  <si>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</si>
  <si>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</si>
  <si>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</si>
  <si>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</si>
  <si>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</si>
  <si>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</si>
  <si>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</si>
  <si>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</si>
  <si>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</si>
  <si>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</si>
  <si>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</si>
  <si>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</si>
  <si>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</si>
  <si>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</si>
  <si>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</si>
  <si>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</si>
  <si>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</si>
  <si>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</si>
  <si>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</si>
  <si>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</si>
  <si>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</si>
  <si>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</si>
  <si>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</si>
  <si>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</si>
  <si>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</si>
  <si>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</si>
  <si>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</si>
  <si>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</si>
  <si>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</si>
  <si>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</si>
  <si>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</si>
  <si>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</si>
  <si>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</si>
  <si>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</si>
  <si>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</si>
  <si>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</si>
  <si>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</si>
  <si>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</si>
  <si>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</si>
  <si>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</si>
  <si>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</si>
  <si>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</si>
  <si>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</si>
  <si>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</si>
  <si>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</si>
  <si>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</si>
  <si>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</si>
  <si>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</si>
  <si>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</si>
  <si>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</si>
  <si>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</si>
  <si>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</si>
  <si>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</si>
  <si>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</si>
  <si>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</si>
  <si>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</si>
  <si>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</si>
  <si>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</si>
  <si>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</si>
  <si>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</si>
  <si>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</si>
  <si>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</si>
  <si>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</si>
  <si>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</si>
  <si>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</si>
  <si>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</si>
  <si>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</si>
  <si>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</si>
  <si>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</si>
  <si>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</si>
  <si>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</si>
  <si>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</si>
  <si>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</si>
  <si>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</si>
  <si>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</si>
  <si>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</si>
  <si>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</si>
  <si>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40000Z5550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</si>
  <si>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</si>
  <si>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</si>
  <si>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</si>
  <si>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</si>
  <si>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</si>
  <si>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</si>
  <si>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</si>
  <si>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</si>
  <si>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</si>
  <si>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</si>
  <si>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</si>
  <si>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</si>
  <si>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</si>
  <si>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</si>
  <si>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</si>
  <si>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</si>
  <si>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>Реализация программ формирования современной городской среды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</si>
  <si>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</si>
  <si>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</si>
  <si>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</si>
  <si>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</si>
  <si>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</si>
  <si>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400F255550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</si>
  <si>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</si>
  <si>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</si>
  <si>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</si>
  <si>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</si>
  <si>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</si>
  <si>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90000S6230</t>
  </si>
  <si>
    <t xml:space="preserve">Сбор, удаление отходов и очистка сточных вод
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</si>
  <si>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</si>
  <si>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</si>
  <si>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</si>
  <si>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</si>
  <si>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</si>
  <si>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</si>
  <si>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</si>
  <si>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</si>
  <si>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</si>
  <si>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</si>
  <si>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</si>
  <si>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</si>
  <si>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</si>
  <si>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</si>
  <si>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</si>
  <si>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</si>
  <si>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</si>
  <si>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</si>
  <si>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</si>
  <si>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</si>
  <si>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</si>
  <si>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</si>
  <si>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</si>
  <si>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</si>
  <si>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</si>
  <si>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</si>
  <si>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</si>
  <si>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</si>
  <si>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</si>
  <si>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Условно утвержденные расходы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</si>
  <si>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</si>
  <si>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</si>
  <si>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</si>
  <si>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</si>
  <si>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</si>
  <si>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</si>
  <si>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</si>
  <si>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</si>
  <si>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</si>
  <si>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</si>
  <si>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</si>
  <si>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</si>
  <si>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</si>
  <si>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</si>
  <si>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</si>
  <si>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</si>
  <si>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</si>
  <si>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</si>
  <si>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</si>
  <si>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</si>
  <si>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</si>
  <si>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</si>
  <si>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2026 год</t>
  </si>
  <si>
    <t>Муниципальная программа "Управление муниципальными финансами и развитие межбюджетных отношений на 2018-2027годы"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</si>
  <si>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</si>
  <si>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</si>
  <si>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</si>
  <si>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</si>
  <si>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 года"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</si>
  <si>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</si>
  <si>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</si>
  <si>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</si>
  <si>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</si>
  <si>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</si>
  <si>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</si>
  <si>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</si>
  <si>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"Профилактика терроризма и экстремизма в муниципальном районе Клявлинский Самарской области  на 2018– 2027  годы»"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</si>
  <si>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</si>
  <si>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</si>
  <si>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</si>
  <si>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</si>
  <si>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</si>
  <si>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</si>
  <si>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</si>
  <si>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</si>
  <si>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</si>
  <si>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</si>
  <si>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</si>
  <si>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«Развитие физической культуры и спорта муниципального района Клявлинский на период до 2027 года»</t>
  </si>
  <si>
    <t>на  2025 год и плановый период 2026 и 2027 годов"</t>
  </si>
  <si>
    <t xml:space="preserve">Ведомственная структура расходов бюджета муниципального района Клявлинский Самарской области  на плановый период 2026-2027 годов  
  </t>
  </si>
  <si>
    <t>2027 год</t>
  </si>
  <si>
    <t>Субсидии бюджетным учреждениям</t>
  </si>
  <si>
    <t>на 2025 год и плановый период 2026 и 2027 годов"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</si>
  <si>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2026-2027  годов. 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</si>
  <si>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</si>
  <si>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Муниципальная программа "Природоохранные мероприятия на территории муниципального района Клявлинский  на 2015-2027 года"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</si>
  <si>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2018-2030 годы"</t>
  </si>
  <si>
    <t>Муниципальная программа «Содержание и развитие жилищно-коммунального хозяйства и коммунальной инфраструктуры муниципального района Клявлинский Самарской области на 2024-2027 годы»</t>
  </si>
  <si>
    <t xml:space="preserve">5) Приложение 5 к Решению изложить в следующей редакции: </t>
  </si>
  <si>
    <t>"Приложение 5</t>
  </si>
  <si>
    <t>"</t>
  </si>
  <si>
    <t>"Приложение 7</t>
  </si>
  <si>
    <t>7) Приложение 7 к Решению изложить в следующей редакции:</t>
  </si>
  <si>
    <t>"Приложение 16</t>
  </si>
  <si>
    <t>10) Приложение 16 к Решению изложить в следующей редакции: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</si>
  <si>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2026-2027 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</si>
</sst>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89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6" fillId="2" borderId="0" xfId="4" applyNumberFormat="1" applyFont="1" applyFill="1"/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3" applyFont="1" applyFill="1" applyBorder="1" applyAlignment="1"/>
    <xf numFmtId="0" fontId="14" fillId="2" borderId="1" xfId="3" applyNumberFormat="1" applyFont="1" applyFill="1" applyBorder="1" applyAlignment="1" applyProtection="1">
      <alignment horizontal="left" wrapText="1"/>
      <protection hidden="1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49" fontId="17" fillId="2" borderId="0" xfId="4" applyNumberFormat="1" applyFont="1" applyFill="1" applyBorder="1" applyAlignment="1">
      <alignment vertical="distributed"/>
    </xf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49" fontId="17" fillId="2" borderId="0" xfId="4" applyNumberFormat="1" applyFont="1" applyFill="1" applyAlignment="1">
      <alignment vertical="distributed"/>
    </xf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49" fontId="14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166" fontId="5" fillId="2" borderId="4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/>
    <xf numFmtId="0" fontId="12" fillId="2" borderId="0" xfId="0" applyFont="1" applyFill="1"/>
    <xf numFmtId="0" fontId="18" fillId="0" borderId="0" xfId="4" applyFont="1"/>
    <xf numFmtId="0" fontId="3" fillId="2" borderId="0" xfId="3" applyFont="1" applyFill="1" applyBorder="1" applyAlignment="1"/>
    <xf numFmtId="0" fontId="3" fillId="2" borderId="0" xfId="1" applyFont="1" applyFill="1" applyBorder="1" applyAlignme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1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0" fontId="0" fillId="0" borderId="0" xfId="0" applyFont="1" applyFill="1"/>
    <xf numFmtId="0" fontId="0" fillId="2" borderId="0" xfId="0" applyFont="1" applyFill="1"/>
    <xf numFmtId="0" fontId="18" fillId="0" borderId="0" xfId="4" applyFont="1" applyFill="1"/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center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49" fontId="3" fillId="2" borderId="1" xfId="0" applyNumberFormat="1" applyFont="1" applyFill="1" applyBorder="1" applyAlignment="1">
      <alignment vertical="distributed"/>
    </xf>
    <xf numFmtId="0" fontId="3" fillId="2" borderId="1" xfId="2" applyFont="1" applyFill="1" applyBorder="1" applyAlignment="1" applyProtection="1"/>
    <xf numFmtId="173" fontId="5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vertical="distributed" wrapText="1"/>
    </xf>
    <xf numFmtId="0" fontId="3" fillId="2" borderId="0" xfId="0" applyFont="1" applyFill="1" applyAlignment="1">
      <alignment wrapText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horizontal="center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3" fillId="2" borderId="0" xfId="1" applyFont="1" applyFill="1" applyBorder="1" applyAlignment="1" applyProtection="1">
      <alignment horizontal="right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6" xfId="1" applyNumberFormat="1" applyFont="1" applyFill="1" applyBorder="1" applyAlignment="1" applyProtection="1">
      <alignment horizontal="left" wrapText="1"/>
      <protection hidden="1"/>
    </xf>
    <xf numFmtId="0" fontId="5" fillId="0" borderId="1" xfId="1" applyNumberFormat="1" applyFont="1" applyFill="1" applyBorder="1" applyAlignment="1" applyProtection="1">
      <alignment horizontal="left" vertical="distributed" wrapText="1"/>
      <protection hidden="1"/>
    </xf>
    <xf numFmtId="49" fontId="3" fillId="2" borderId="0" xfId="4" applyNumberFormat="1" applyFont="1" applyFill="1" applyAlignment="1">
      <alignment vertical="distributed" wrapText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166" fontId="0" fillId="2" borderId="0" xfId="0" applyNumberFormat="1" applyFont="1" applyFill="1"/>
    <xf numFmtId="0" fontId="3" fillId="0" borderId="1" xfId="2" applyFont="1" applyFill="1" applyBorder="1" applyAlignment="1" applyProtection="1">
      <alignment wrapText="1"/>
    </xf>
    <xf numFmtId="0" fontId="6" fillId="0" borderId="0" xfId="4" applyFont="1"/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1" xfId="2" applyFont="1" applyFill="1" applyBorder="1" applyAlignment="1" applyProtection="1">
      <alignment horizontal="center" wrapText="1"/>
    </xf>
    <xf numFmtId="0" fontId="5" fillId="2" borderId="1" xfId="2" applyFont="1" applyFill="1" applyBorder="1" applyAlignment="1" applyProtection="1">
      <alignment horizontal="center" wrapText="1"/>
    </xf>
    <xf numFmtId="49" fontId="6" fillId="2" borderId="0" xfId="4" applyNumberFormat="1" applyFont="1" applyFill="1" applyAlignment="1">
      <alignment horizontal="center" vertical="distributed" wrapText="1"/>
    </xf>
    <xf numFmtId="0" fontId="2" fillId="2" borderId="0" xfId="0" applyFont="1" applyFill="1" applyAlignment="1" applyProtection="1">
      <alignment horizontal="center"/>
    </xf>
    <xf numFmtId="0" fontId="3" fillId="2" borderId="15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10" xfId="1" applyNumberFormat="1" applyFont="1" applyFill="1" applyBorder="1" applyAlignment="1" applyProtection="1">
      <alignment horizontal="center" vertical="distributed" wrapText="1"/>
      <protection hidden="1"/>
    </xf>
    <xf numFmtId="166" fontId="0" fillId="0" borderId="0" xfId="0" applyNumberFormat="1"/>
    <xf numFmtId="166" fontId="5" fillId="2" borderId="5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6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20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7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0" fontId="3" fillId="2" borderId="0" xfId="1" applyFont="1" applyFill="1" applyBorder="1" applyAlignment="1" applyProtection="1">
      <alignment horizontal="right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6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0" applyFont="1" applyFill="1" applyAlignment="1">
      <alignment horizontal="left"/>
    </xf>
    <xf numFmtId="0" fontId="13" fillId="2" borderId="0" xfId="4" applyFont="1" applyFill="1" applyAlignment="1">
      <alignment horizontal="left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0" fontId="14" fillId="2" borderId="0" xfId="3" applyFont="1" applyFill="1" applyBorder="1" applyAlignment="1">
      <alignment horizontal="center" vertical="distributed" wrapText="1"/>
    </xf>
    <xf numFmtId="166" fontId="14" fillId="2" borderId="5" xfId="3" applyNumberFormat="1" applyFont="1" applyFill="1" applyBorder="1" applyAlignment="1" applyProtection="1">
      <alignment horizontal="center" wrapText="1"/>
      <protection hidden="1"/>
    </xf>
    <xf numFmtId="166" fontId="14" fillId="2" borderId="6" xfId="3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20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7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5" fillId="2" borderId="5" xfId="2" applyFont="1" applyFill="1" applyBorder="1" applyAlignment="1" applyProtection="1">
      <alignment horizontal="center" wrapText="1"/>
    </xf>
    <xf numFmtId="0" fontId="5" fillId="2" borderId="2" xfId="2" applyFont="1" applyFill="1" applyBorder="1" applyAlignment="1" applyProtection="1">
      <alignment horizontal="center" wrapText="1"/>
    </xf>
    <xf numFmtId="0" fontId="5" fillId="2" borderId="6" xfId="2" applyFont="1" applyFill="1" applyBorder="1" applyAlignment="1" applyProtection="1">
      <alignment horizontal="center" wrapText="1"/>
    </xf>
    <xf numFmtId="0" fontId="9" fillId="2" borderId="5" xfId="4" applyNumberFormat="1" applyFont="1" applyFill="1" applyBorder="1" applyAlignment="1">
      <alignment horizontal="center" wrapText="1"/>
    </xf>
    <xf numFmtId="0" fontId="9" fillId="2" borderId="2" xfId="4" applyNumberFormat="1" applyFont="1" applyFill="1" applyBorder="1" applyAlignment="1">
      <alignment horizontal="center" wrapText="1"/>
    </xf>
    <xf numFmtId="0" fontId="9" fillId="2" borderId="6" xfId="4" applyNumberFormat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2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5" fillId="2" borderId="22" xfId="1" applyNumberFormat="1" applyFont="1" applyFill="1" applyBorder="1" applyAlignment="1" applyProtection="1">
      <alignment horizontal="center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N597"/>
  <sheetViews>
    <sheetView showZeros="0" view="pageBreakPreview" topLeftCell="A439" zoomScaleNormal="100" zoomScaleSheetLayoutView="100" workbookViewId="0">
      <selection activeCell="B465" sqref="B465"/>
    </sheetView>
  </sheetViews>
  <sheetFormatPr defaultRowHeight="12.75" x14ac:dyDescent="0.2"/>
  <cols>
    <col min="1" max="1" width="5.7109375" style="80" customWidth="1"/>
    <col min="2" max="2" width="62" style="80" customWidth="1"/>
    <col min="3" max="3" width="6.28515625" style="123" customWidth="1"/>
    <col min="4" max="4" width="12.7109375" style="123" customWidth="1"/>
    <col min="5" max="5" width="5.28515625" style="123" customWidth="1"/>
    <col min="6" max="6" width="13.5703125" style="80" customWidth="1"/>
    <col min="7" max="8" width="12.85546875" style="80" customWidth="1"/>
    <col min="9" max="9" width="13" style="80" customWidth="1"/>
    <col min="10" max="10" width="1.42578125" style="80" customWidth="1"/>
    <col min="11" max="11" width="10.140625" bestFit="1" customWidth="1"/>
    <col min="13" max="13" width="12.28515625" customWidth="1"/>
  </cols>
  <sheetData>
    <row r="1" spans="1:9" x14ac:dyDescent="0.2">
      <c r="A1" s="160" t="s">
        <v>332</v>
      </c>
      <c r="B1" s="160"/>
      <c r="C1" s="160"/>
      <c r="D1" s="160"/>
      <c r="E1" s="160"/>
      <c r="F1" s="160"/>
      <c r="G1" s="160"/>
      <c r="H1" s="160"/>
      <c r="I1" s="160"/>
    </row>
    <row r="2" spans="1:9" x14ac:dyDescent="0.2">
      <c r="A2" s="148" t="s">
        <v>333</v>
      </c>
      <c r="B2" s="148"/>
      <c r="C2" s="148"/>
      <c r="D2" s="148"/>
      <c r="E2" s="148"/>
      <c r="F2" s="148"/>
      <c r="G2" s="148"/>
      <c r="H2" s="148"/>
      <c r="I2" s="148"/>
    </row>
    <row r="3" spans="1:9" x14ac:dyDescent="0.2">
      <c r="A3" s="148" t="s">
        <v>0</v>
      </c>
      <c r="B3" s="148"/>
      <c r="C3" s="148"/>
      <c r="D3" s="148"/>
      <c r="E3" s="148"/>
      <c r="F3" s="148"/>
      <c r="G3" s="148"/>
      <c r="H3" s="148"/>
      <c r="I3" s="148"/>
    </row>
    <row r="4" spans="1:9" x14ac:dyDescent="0.2">
      <c r="A4" s="148" t="s">
        <v>162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2">
      <c r="A5" s="148" t="s">
        <v>163</v>
      </c>
      <c r="B5" s="148"/>
      <c r="C5" s="148"/>
      <c r="D5" s="148"/>
      <c r="E5" s="148"/>
      <c r="F5" s="148"/>
      <c r="G5" s="148"/>
      <c r="H5" s="148"/>
      <c r="I5" s="148"/>
    </row>
    <row r="6" spans="1:9" x14ac:dyDescent="0.2">
      <c r="A6" s="148" t="s">
        <v>322</v>
      </c>
      <c r="B6" s="148"/>
      <c r="C6" s="148"/>
      <c r="D6" s="148"/>
      <c r="E6" s="148"/>
      <c r="F6" s="148"/>
      <c r="G6" s="148"/>
      <c r="H6" s="148"/>
      <c r="I6" s="148"/>
    </row>
    <row r="7" spans="1:9" x14ac:dyDescent="0.2">
      <c r="A7" s="128"/>
      <c r="B7" s="128"/>
      <c r="C7" s="128"/>
      <c r="D7" s="128"/>
      <c r="E7" s="128"/>
      <c r="F7" s="128"/>
      <c r="G7" s="128"/>
    </row>
    <row r="8" spans="1:9" ht="34.5" hidden="1" customHeight="1" x14ac:dyDescent="0.2">
      <c r="A8" s="76">
        <v>0</v>
      </c>
      <c r="B8" s="82" t="s">
        <v>1</v>
      </c>
      <c r="C8" s="83">
        <v>0</v>
      </c>
      <c r="D8" s="84">
        <v>0</v>
      </c>
      <c r="E8" s="84">
        <v>0</v>
      </c>
      <c r="F8" s="118">
        <v>0</v>
      </c>
      <c r="G8" s="118">
        <v>0</v>
      </c>
    </row>
    <row r="9" spans="1:9" ht="30.75" customHeight="1" x14ac:dyDescent="0.2">
      <c r="A9" s="147" t="s">
        <v>323</v>
      </c>
      <c r="B9" s="147"/>
      <c r="C9" s="147"/>
      <c r="D9" s="147"/>
      <c r="E9" s="147"/>
      <c r="F9" s="147"/>
      <c r="G9" s="147"/>
      <c r="H9" s="147"/>
      <c r="I9" s="147"/>
    </row>
    <row r="10" spans="1:9" x14ac:dyDescent="0.2">
      <c r="A10" s="77"/>
      <c r="B10" s="122"/>
      <c r="C10" s="85"/>
      <c r="D10" s="85"/>
      <c r="E10" s="85"/>
      <c r="F10" s="85"/>
      <c r="I10" s="128" t="s">
        <v>169</v>
      </c>
    </row>
    <row r="11" spans="1:9" ht="12.75" customHeight="1" x14ac:dyDescent="0.2">
      <c r="A11" s="152" t="s">
        <v>2</v>
      </c>
      <c r="B11" s="153" t="s">
        <v>161</v>
      </c>
      <c r="C11" s="156" t="s">
        <v>3</v>
      </c>
      <c r="D11" s="156" t="s">
        <v>4</v>
      </c>
      <c r="E11" s="156" t="s">
        <v>5</v>
      </c>
      <c r="F11" s="141" t="s">
        <v>271</v>
      </c>
      <c r="G11" s="142"/>
      <c r="H11" s="142"/>
      <c r="I11" s="143"/>
    </row>
    <row r="12" spans="1:9" x14ac:dyDescent="0.2">
      <c r="A12" s="152"/>
      <c r="B12" s="154"/>
      <c r="C12" s="156"/>
      <c r="D12" s="156"/>
      <c r="E12" s="149"/>
      <c r="F12" s="144"/>
      <c r="G12" s="145"/>
      <c r="H12" s="145"/>
      <c r="I12" s="146"/>
    </row>
    <row r="13" spans="1:9" x14ac:dyDescent="0.2">
      <c r="A13" s="152"/>
      <c r="B13" s="154"/>
      <c r="C13" s="156"/>
      <c r="D13" s="156"/>
      <c r="E13" s="149"/>
      <c r="F13" s="139" t="s">
        <v>295</v>
      </c>
      <c r="G13" s="140"/>
      <c r="H13" s="139" t="s">
        <v>324</v>
      </c>
      <c r="I13" s="140"/>
    </row>
    <row r="14" spans="1:9" ht="136.5" customHeight="1" x14ac:dyDescent="0.2">
      <c r="A14" s="152"/>
      <c r="B14" s="155"/>
      <c r="C14" s="156"/>
      <c r="D14" s="156"/>
      <c r="E14" s="156"/>
      <c r="F14" s="86" t="s">
        <v>6</v>
      </c>
      <c r="G14" s="86" t="s">
        <v>289</v>
      </c>
      <c r="H14" s="86" t="s">
        <v>6</v>
      </c>
      <c r="I14" s="86" t="s">
        <v>289</v>
      </c>
    </row>
    <row r="15" spans="1:9" ht="25.5" x14ac:dyDescent="0.2">
      <c r="A15" s="129">
        <v>922</v>
      </c>
      <c r="B15" s="50" t="s">
        <v>277</v>
      </c>
      <c r="C15" s="87">
        <v>0</v>
      </c>
      <c r="D15" s="88">
        <v>0</v>
      </c>
      <c r="E15" s="130">
        <v>0</v>
      </c>
      <c r="F15" s="35">
        <f>F16+F30+F46+F52+F59+F65+F42</f>
        <v>50633.442999999999</v>
      </c>
      <c r="G15" s="35">
        <f t="shared" ref="G15:I15" si="0">G16+G30+G46+G52+G59+G65+G42</f>
        <v>310</v>
      </c>
      <c r="H15" s="35">
        <f t="shared" si="0"/>
        <v>49130.490000000005</v>
      </c>
      <c r="I15" s="35">
        <f t="shared" si="0"/>
        <v>310</v>
      </c>
    </row>
    <row r="16" spans="1:9" ht="38.25" x14ac:dyDescent="0.2">
      <c r="A16" s="76">
        <v>0</v>
      </c>
      <c r="B16" s="50" t="s">
        <v>70</v>
      </c>
      <c r="C16" s="87">
        <v>104</v>
      </c>
      <c r="D16" s="88">
        <v>0</v>
      </c>
      <c r="E16" s="130">
        <v>0</v>
      </c>
      <c r="F16" s="35">
        <f>F17</f>
        <v>898.19299999999998</v>
      </c>
      <c r="G16" s="35">
        <v>0</v>
      </c>
      <c r="H16" s="35">
        <f>H17</f>
        <v>898.19299999999998</v>
      </c>
      <c r="I16" s="35">
        <v>0</v>
      </c>
    </row>
    <row r="17" spans="1:9" ht="25.5" x14ac:dyDescent="0.2">
      <c r="A17" s="76">
        <v>0</v>
      </c>
      <c r="B17" s="49" t="s">
        <v>318</v>
      </c>
      <c r="C17" s="89">
        <v>104</v>
      </c>
      <c r="D17" s="90" t="s">
        <v>12</v>
      </c>
      <c r="E17" s="91">
        <v>0</v>
      </c>
      <c r="F17" s="119">
        <f>F22+F24</f>
        <v>898.19299999999998</v>
      </c>
      <c r="G17" s="119">
        <v>0</v>
      </c>
      <c r="H17" s="119">
        <f>H22+H24</f>
        <v>898.19299999999998</v>
      </c>
      <c r="I17" s="119">
        <v>0</v>
      </c>
    </row>
    <row r="18" spans="1:9" ht="25.5" hidden="1" x14ac:dyDescent="0.2">
      <c r="A18" s="76">
        <v>0</v>
      </c>
      <c r="B18" s="49" t="s">
        <v>71</v>
      </c>
      <c r="C18" s="89">
        <v>104</v>
      </c>
      <c r="D18" s="90" t="s">
        <v>12</v>
      </c>
      <c r="E18" s="91">
        <v>0</v>
      </c>
      <c r="F18" s="119">
        <v>0</v>
      </c>
      <c r="G18" s="119">
        <v>0</v>
      </c>
      <c r="H18" s="119">
        <v>0</v>
      </c>
      <c r="I18" s="119">
        <v>0</v>
      </c>
    </row>
    <row r="19" spans="1:9" ht="25.5" hidden="1" x14ac:dyDescent="0.2">
      <c r="A19" s="76">
        <v>0</v>
      </c>
      <c r="B19" s="49" t="s">
        <v>72</v>
      </c>
      <c r="C19" s="89">
        <v>104</v>
      </c>
      <c r="D19" s="90" t="s">
        <v>13</v>
      </c>
      <c r="E19" s="91">
        <v>0</v>
      </c>
      <c r="F19" s="119">
        <v>0</v>
      </c>
      <c r="G19" s="119">
        <v>0</v>
      </c>
      <c r="H19" s="119">
        <v>0</v>
      </c>
      <c r="I19" s="119">
        <v>0</v>
      </c>
    </row>
    <row r="20" spans="1:9" ht="25.5" hidden="1" x14ac:dyDescent="0.2">
      <c r="A20" s="76">
        <v>0</v>
      </c>
      <c r="B20" s="49" t="s">
        <v>72</v>
      </c>
      <c r="C20" s="89">
        <v>104</v>
      </c>
      <c r="D20" s="90" t="s">
        <v>13</v>
      </c>
      <c r="E20" s="91">
        <v>0</v>
      </c>
      <c r="F20" s="119">
        <v>0</v>
      </c>
      <c r="G20" s="119">
        <v>0</v>
      </c>
      <c r="H20" s="119">
        <v>0</v>
      </c>
      <c r="I20" s="119">
        <v>0</v>
      </c>
    </row>
    <row r="21" spans="1:9" ht="25.5" hidden="1" x14ac:dyDescent="0.2">
      <c r="A21" s="76">
        <v>0</v>
      </c>
      <c r="B21" s="49" t="s">
        <v>72</v>
      </c>
      <c r="C21" s="89">
        <v>104</v>
      </c>
      <c r="D21" s="90" t="s">
        <v>13</v>
      </c>
      <c r="E21" s="91">
        <v>0</v>
      </c>
      <c r="F21" s="119">
        <v>0</v>
      </c>
      <c r="G21" s="119">
        <v>0</v>
      </c>
      <c r="H21" s="119">
        <v>0</v>
      </c>
      <c r="I21" s="119">
        <v>0</v>
      </c>
    </row>
    <row r="22" spans="1:9" ht="51" x14ac:dyDescent="0.2">
      <c r="A22" s="76">
        <v>0</v>
      </c>
      <c r="B22" s="49" t="s">
        <v>73</v>
      </c>
      <c r="C22" s="89">
        <v>104</v>
      </c>
      <c r="D22" s="90" t="s">
        <v>12</v>
      </c>
      <c r="E22" s="91">
        <v>100</v>
      </c>
      <c r="F22" s="119">
        <f>F23</f>
        <v>898.19299999999998</v>
      </c>
      <c r="G22" s="119">
        <v>0</v>
      </c>
      <c r="H22" s="119">
        <f>H23</f>
        <v>898.19299999999998</v>
      </c>
      <c r="I22" s="119">
        <v>0</v>
      </c>
    </row>
    <row r="23" spans="1:9" ht="19.5" customHeight="1" x14ac:dyDescent="0.2">
      <c r="A23" s="76">
        <v>0</v>
      </c>
      <c r="B23" s="49" t="s">
        <v>74</v>
      </c>
      <c r="C23" s="89">
        <v>104</v>
      </c>
      <c r="D23" s="90" t="s">
        <v>12</v>
      </c>
      <c r="E23" s="91">
        <v>120</v>
      </c>
      <c r="F23" s="119">
        <v>898.19299999999998</v>
      </c>
      <c r="G23" s="119"/>
      <c r="H23" s="119">
        <v>898.19299999999998</v>
      </c>
      <c r="I23" s="119">
        <v>0</v>
      </c>
    </row>
    <row r="24" spans="1:9" ht="25.5" hidden="1" customHeight="1" x14ac:dyDescent="0.2">
      <c r="A24" s="76">
        <v>0</v>
      </c>
      <c r="B24" s="49" t="s">
        <v>75</v>
      </c>
      <c r="C24" s="89">
        <v>104</v>
      </c>
      <c r="D24" s="90" t="s">
        <v>12</v>
      </c>
      <c r="E24" s="91">
        <v>200</v>
      </c>
      <c r="F24" s="119">
        <f>F25</f>
        <v>0</v>
      </c>
      <c r="G24" s="119">
        <v>0</v>
      </c>
      <c r="H24" s="119">
        <f>H25</f>
        <v>0</v>
      </c>
      <c r="I24" s="119">
        <v>0</v>
      </c>
    </row>
    <row r="25" spans="1:9" ht="25.5" hidden="1" x14ac:dyDescent="0.2">
      <c r="A25" s="76">
        <v>0</v>
      </c>
      <c r="B25" s="49" t="s">
        <v>76</v>
      </c>
      <c r="C25" s="89">
        <v>104</v>
      </c>
      <c r="D25" s="90" t="s">
        <v>12</v>
      </c>
      <c r="E25" s="91">
        <v>240</v>
      </c>
      <c r="F25" s="119"/>
      <c r="G25" s="119"/>
      <c r="H25" s="119"/>
      <c r="I25" s="119">
        <v>0</v>
      </c>
    </row>
    <row r="26" spans="1:9" hidden="1" x14ac:dyDescent="0.2">
      <c r="A26" s="76">
        <v>0</v>
      </c>
      <c r="B26" s="49" t="s">
        <v>77</v>
      </c>
      <c r="C26" s="89">
        <v>104</v>
      </c>
      <c r="D26" s="90" t="s">
        <v>13</v>
      </c>
      <c r="E26" s="91">
        <v>800</v>
      </c>
      <c r="F26" s="119">
        <v>0</v>
      </c>
      <c r="G26" s="119">
        <v>0</v>
      </c>
      <c r="H26" s="119">
        <v>0</v>
      </c>
      <c r="I26" s="119">
        <v>0</v>
      </c>
    </row>
    <row r="27" spans="1:9" hidden="1" x14ac:dyDescent="0.2">
      <c r="A27" s="76">
        <v>0</v>
      </c>
      <c r="B27" s="49" t="s">
        <v>78</v>
      </c>
      <c r="C27" s="89">
        <v>104</v>
      </c>
      <c r="D27" s="90" t="s">
        <v>13</v>
      </c>
      <c r="E27" s="91">
        <v>850</v>
      </c>
      <c r="F27" s="119">
        <v>0</v>
      </c>
      <c r="G27" s="119">
        <v>0</v>
      </c>
      <c r="H27" s="119">
        <v>0</v>
      </c>
      <c r="I27" s="119">
        <v>0</v>
      </c>
    </row>
    <row r="28" spans="1:9" hidden="1" x14ac:dyDescent="0.2">
      <c r="A28" s="76"/>
      <c r="B28" s="49" t="s">
        <v>77</v>
      </c>
      <c r="C28" s="89">
        <v>104</v>
      </c>
      <c r="D28" s="90" t="s">
        <v>13</v>
      </c>
      <c r="E28" s="91">
        <v>800</v>
      </c>
      <c r="F28" s="119">
        <f>F29</f>
        <v>0</v>
      </c>
      <c r="G28" s="119"/>
      <c r="H28" s="119">
        <f>H29</f>
        <v>0</v>
      </c>
      <c r="I28" s="119"/>
    </row>
    <row r="29" spans="1:9" hidden="1" x14ac:dyDescent="0.2">
      <c r="A29" s="76"/>
      <c r="B29" s="49" t="s">
        <v>78</v>
      </c>
      <c r="C29" s="89">
        <v>104</v>
      </c>
      <c r="D29" s="90" t="s">
        <v>13</v>
      </c>
      <c r="E29" s="91">
        <v>850</v>
      </c>
      <c r="F29" s="119">
        <v>0</v>
      </c>
      <c r="G29" s="119"/>
      <c r="H29" s="119">
        <v>0</v>
      </c>
      <c r="I29" s="119"/>
    </row>
    <row r="30" spans="1:9" ht="25.5" x14ac:dyDescent="0.2">
      <c r="A30" s="76">
        <v>0</v>
      </c>
      <c r="B30" s="50" t="s">
        <v>79</v>
      </c>
      <c r="C30" s="87">
        <v>106</v>
      </c>
      <c r="D30" s="88">
        <v>0</v>
      </c>
      <c r="E30" s="130">
        <v>0</v>
      </c>
      <c r="F30" s="35">
        <f>F31</f>
        <v>15395.460999999999</v>
      </c>
      <c r="G30" s="35">
        <v>0</v>
      </c>
      <c r="H30" s="35">
        <f>H31</f>
        <v>15395.460999999999</v>
      </c>
      <c r="I30" s="35">
        <v>0</v>
      </c>
    </row>
    <row r="31" spans="1:9" ht="25.5" x14ac:dyDescent="0.2">
      <c r="A31" s="76">
        <v>0</v>
      </c>
      <c r="B31" s="49" t="s">
        <v>318</v>
      </c>
      <c r="C31" s="89">
        <v>106</v>
      </c>
      <c r="D31" s="90" t="s">
        <v>12</v>
      </c>
      <c r="E31" s="91">
        <v>0</v>
      </c>
      <c r="F31" s="119">
        <f>F36+F38+F40</f>
        <v>15395.460999999999</v>
      </c>
      <c r="G31" s="119">
        <v>0</v>
      </c>
      <c r="H31" s="119">
        <f>H36+H38+H40</f>
        <v>15395.460999999999</v>
      </c>
      <c r="I31" s="119">
        <v>0</v>
      </c>
    </row>
    <row r="32" spans="1:9" ht="25.5" hidden="1" x14ac:dyDescent="0.2">
      <c r="A32" s="76">
        <v>0</v>
      </c>
      <c r="B32" s="49" t="s">
        <v>71</v>
      </c>
      <c r="C32" s="89">
        <v>106</v>
      </c>
      <c r="D32" s="90" t="s">
        <v>12</v>
      </c>
      <c r="E32" s="91">
        <v>0</v>
      </c>
      <c r="F32" s="119">
        <v>0</v>
      </c>
      <c r="G32" s="119">
        <v>0</v>
      </c>
      <c r="H32" s="119">
        <v>0</v>
      </c>
      <c r="I32" s="119">
        <v>0</v>
      </c>
    </row>
    <row r="33" spans="1:10" ht="25.5" hidden="1" x14ac:dyDescent="0.2">
      <c r="A33" s="76">
        <v>0</v>
      </c>
      <c r="B33" s="49" t="s">
        <v>72</v>
      </c>
      <c r="C33" s="89">
        <v>106</v>
      </c>
      <c r="D33" s="90" t="s">
        <v>13</v>
      </c>
      <c r="E33" s="91">
        <v>0</v>
      </c>
      <c r="F33" s="119">
        <v>0</v>
      </c>
      <c r="G33" s="119">
        <v>0</v>
      </c>
      <c r="H33" s="119">
        <v>0</v>
      </c>
      <c r="I33" s="119">
        <v>0</v>
      </c>
    </row>
    <row r="34" spans="1:10" ht="25.5" hidden="1" x14ac:dyDescent="0.2">
      <c r="A34" s="76">
        <v>0</v>
      </c>
      <c r="B34" s="49" t="s">
        <v>72</v>
      </c>
      <c r="C34" s="89">
        <v>106</v>
      </c>
      <c r="D34" s="90" t="s">
        <v>13</v>
      </c>
      <c r="E34" s="91">
        <v>0</v>
      </c>
      <c r="F34" s="119">
        <v>0</v>
      </c>
      <c r="G34" s="119">
        <v>0</v>
      </c>
      <c r="H34" s="119">
        <v>0</v>
      </c>
      <c r="I34" s="119">
        <v>0</v>
      </c>
    </row>
    <row r="35" spans="1:10" ht="25.5" hidden="1" x14ac:dyDescent="0.2">
      <c r="A35" s="76">
        <v>0</v>
      </c>
      <c r="B35" s="49" t="s">
        <v>72</v>
      </c>
      <c r="C35" s="89">
        <v>106</v>
      </c>
      <c r="D35" s="90" t="s">
        <v>13</v>
      </c>
      <c r="E35" s="91">
        <v>0</v>
      </c>
      <c r="F35" s="119">
        <v>0</v>
      </c>
      <c r="G35" s="119">
        <v>0</v>
      </c>
      <c r="H35" s="119">
        <v>0</v>
      </c>
      <c r="I35" s="119">
        <v>0</v>
      </c>
    </row>
    <row r="36" spans="1:10" ht="51" x14ac:dyDescent="0.2">
      <c r="A36" s="76">
        <v>0</v>
      </c>
      <c r="B36" s="49" t="s">
        <v>73</v>
      </c>
      <c r="C36" s="89">
        <v>106</v>
      </c>
      <c r="D36" s="90" t="s">
        <v>12</v>
      </c>
      <c r="E36" s="91">
        <v>100</v>
      </c>
      <c r="F36" s="119">
        <f>F37</f>
        <v>14977.343999999999</v>
      </c>
      <c r="G36" s="119">
        <v>0</v>
      </c>
      <c r="H36" s="119">
        <f>H37</f>
        <v>14977.343999999999</v>
      </c>
      <c r="I36" s="119">
        <v>0</v>
      </c>
    </row>
    <row r="37" spans="1:10" ht="18" customHeight="1" x14ac:dyDescent="0.2">
      <c r="A37" s="76">
        <v>0</v>
      </c>
      <c r="B37" s="49" t="s">
        <v>74</v>
      </c>
      <c r="C37" s="89">
        <v>106</v>
      </c>
      <c r="D37" s="90" t="s">
        <v>12</v>
      </c>
      <c r="E37" s="91">
        <v>120</v>
      </c>
      <c r="F37" s="119">
        <v>14977.343999999999</v>
      </c>
      <c r="G37" s="119"/>
      <c r="H37" s="119">
        <v>14977.343999999999</v>
      </c>
      <c r="I37" s="119">
        <v>0</v>
      </c>
    </row>
    <row r="38" spans="1:10" ht="26.25" customHeight="1" x14ac:dyDescent="0.2">
      <c r="A38" s="76">
        <v>0</v>
      </c>
      <c r="B38" s="49" t="s">
        <v>75</v>
      </c>
      <c r="C38" s="89">
        <v>106</v>
      </c>
      <c r="D38" s="90" t="s">
        <v>12</v>
      </c>
      <c r="E38" s="91">
        <v>200</v>
      </c>
      <c r="F38" s="119">
        <f>F39</f>
        <v>418.11700000000002</v>
      </c>
      <c r="G38" s="119">
        <v>0</v>
      </c>
      <c r="H38" s="119">
        <f>H39</f>
        <v>418.11700000000002</v>
      </c>
      <c r="I38" s="119">
        <v>0</v>
      </c>
    </row>
    <row r="39" spans="1:10" ht="23.25" customHeight="1" x14ac:dyDescent="0.2">
      <c r="A39" s="76">
        <v>0</v>
      </c>
      <c r="B39" s="49" t="s">
        <v>76</v>
      </c>
      <c r="C39" s="89">
        <v>106</v>
      </c>
      <c r="D39" s="90" t="s">
        <v>12</v>
      </c>
      <c r="E39" s="91">
        <v>240</v>
      </c>
      <c r="F39" s="119">
        <v>418.11700000000002</v>
      </c>
      <c r="G39" s="119"/>
      <c r="H39" s="119">
        <v>418.11700000000002</v>
      </c>
      <c r="I39" s="119">
        <v>0</v>
      </c>
    </row>
    <row r="40" spans="1:10" x14ac:dyDescent="0.2">
      <c r="A40" s="76">
        <v>0</v>
      </c>
      <c r="B40" s="49" t="s">
        <v>77</v>
      </c>
      <c r="C40" s="89">
        <v>106</v>
      </c>
      <c r="D40" s="90" t="s">
        <v>12</v>
      </c>
      <c r="E40" s="91">
        <v>800</v>
      </c>
      <c r="F40" s="119">
        <f>F41</f>
        <v>0</v>
      </c>
      <c r="G40" s="119">
        <v>0</v>
      </c>
      <c r="H40" s="119">
        <f>H41</f>
        <v>0</v>
      </c>
      <c r="I40" s="119">
        <v>0</v>
      </c>
    </row>
    <row r="41" spans="1:10" x14ac:dyDescent="0.2">
      <c r="A41" s="76">
        <v>0</v>
      </c>
      <c r="B41" s="49" t="s">
        <v>78</v>
      </c>
      <c r="C41" s="89">
        <v>106</v>
      </c>
      <c r="D41" s="90" t="s">
        <v>12</v>
      </c>
      <c r="E41" s="91">
        <v>850</v>
      </c>
      <c r="F41" s="119"/>
      <c r="G41" s="119"/>
      <c r="H41" s="119"/>
      <c r="I41" s="119">
        <v>0</v>
      </c>
    </row>
    <row r="42" spans="1:10" s="13" customFormat="1" x14ac:dyDescent="0.2">
      <c r="A42" s="129"/>
      <c r="B42" s="50" t="s">
        <v>97</v>
      </c>
      <c r="C42" s="87">
        <v>113</v>
      </c>
      <c r="D42" s="88"/>
      <c r="E42" s="130"/>
      <c r="F42" s="35">
        <f>F43</f>
        <v>350.60300000000001</v>
      </c>
      <c r="G42" s="35">
        <f t="shared" ref="G42:H43" si="1">G43</f>
        <v>0</v>
      </c>
      <c r="H42" s="35">
        <f t="shared" si="1"/>
        <v>350.60300000000001</v>
      </c>
      <c r="I42" s="35"/>
      <c r="J42" s="65"/>
    </row>
    <row r="43" spans="1:10" ht="38.25" x14ac:dyDescent="0.2">
      <c r="A43" s="76"/>
      <c r="B43" s="49" t="s">
        <v>303</v>
      </c>
      <c r="C43" s="89">
        <v>113</v>
      </c>
      <c r="D43" s="90">
        <v>4800000000</v>
      </c>
      <c r="E43" s="91"/>
      <c r="F43" s="119">
        <f>F44</f>
        <v>350.60300000000001</v>
      </c>
      <c r="G43" s="119">
        <f t="shared" si="1"/>
        <v>0</v>
      </c>
      <c r="H43" s="119">
        <f t="shared" si="1"/>
        <v>350.60300000000001</v>
      </c>
      <c r="I43" s="119"/>
    </row>
    <row r="44" spans="1:10" ht="25.5" x14ac:dyDescent="0.2">
      <c r="A44" s="76"/>
      <c r="B44" s="49" t="s">
        <v>75</v>
      </c>
      <c r="C44" s="89">
        <v>113</v>
      </c>
      <c r="D44" s="90">
        <v>4800000000</v>
      </c>
      <c r="E44" s="91">
        <v>200</v>
      </c>
      <c r="F44" s="119">
        <f>F45</f>
        <v>350.60300000000001</v>
      </c>
      <c r="G44" s="119"/>
      <c r="H44" s="119">
        <f>H45</f>
        <v>350.60300000000001</v>
      </c>
      <c r="I44" s="119"/>
    </row>
    <row r="45" spans="1:10" ht="25.5" x14ac:dyDescent="0.2">
      <c r="A45" s="76"/>
      <c r="B45" s="49" t="s">
        <v>76</v>
      </c>
      <c r="C45" s="89">
        <v>113</v>
      </c>
      <c r="D45" s="90">
        <v>4800000000</v>
      </c>
      <c r="E45" s="91">
        <v>240</v>
      </c>
      <c r="F45" s="119">
        <v>350.60300000000001</v>
      </c>
      <c r="G45" s="119"/>
      <c r="H45" s="119">
        <v>350.60300000000001</v>
      </c>
      <c r="I45" s="119"/>
    </row>
    <row r="46" spans="1:10" hidden="1" x14ac:dyDescent="0.2">
      <c r="A46" s="76">
        <v>0</v>
      </c>
      <c r="B46" s="50" t="s">
        <v>81</v>
      </c>
      <c r="C46" s="87">
        <v>702</v>
      </c>
      <c r="D46" s="88">
        <v>0</v>
      </c>
      <c r="E46" s="130">
        <v>0</v>
      </c>
      <c r="F46" s="35">
        <f>F47</f>
        <v>0</v>
      </c>
      <c r="G46" s="35">
        <v>0</v>
      </c>
      <c r="H46" s="35">
        <f>H47</f>
        <v>0</v>
      </c>
      <c r="I46" s="35">
        <v>0</v>
      </c>
    </row>
    <row r="47" spans="1:10" ht="25.5" hidden="1" x14ac:dyDescent="0.2">
      <c r="A47" s="76">
        <v>0</v>
      </c>
      <c r="B47" s="49" t="s">
        <v>296</v>
      </c>
      <c r="C47" s="89">
        <v>702</v>
      </c>
      <c r="D47" s="90" t="s">
        <v>12</v>
      </c>
      <c r="E47" s="91">
        <v>0</v>
      </c>
      <c r="F47" s="119">
        <f>F50</f>
        <v>0</v>
      </c>
      <c r="G47" s="119">
        <v>0</v>
      </c>
      <c r="H47" s="119">
        <f>H50</f>
        <v>0</v>
      </c>
      <c r="I47" s="119">
        <v>0</v>
      </c>
    </row>
    <row r="48" spans="1:10" ht="25.5" hidden="1" x14ac:dyDescent="0.2">
      <c r="A48" s="76">
        <v>0</v>
      </c>
      <c r="B48" s="49" t="s">
        <v>71</v>
      </c>
      <c r="C48" s="89">
        <v>702</v>
      </c>
      <c r="D48" s="90" t="s">
        <v>12</v>
      </c>
      <c r="E48" s="91">
        <v>0</v>
      </c>
      <c r="F48" s="119">
        <v>0</v>
      </c>
      <c r="G48" s="119">
        <v>0</v>
      </c>
      <c r="H48" s="119">
        <v>0</v>
      </c>
      <c r="I48" s="119">
        <v>0</v>
      </c>
    </row>
    <row r="49" spans="1:10" ht="51" hidden="1" x14ac:dyDescent="0.2">
      <c r="A49" s="76">
        <v>0</v>
      </c>
      <c r="B49" s="49" t="s">
        <v>84</v>
      </c>
      <c r="C49" s="89">
        <v>702</v>
      </c>
      <c r="D49" s="90" t="s">
        <v>15</v>
      </c>
      <c r="E49" s="91">
        <v>0</v>
      </c>
      <c r="F49" s="119">
        <v>0</v>
      </c>
      <c r="G49" s="119">
        <v>0</v>
      </c>
      <c r="H49" s="119">
        <v>0</v>
      </c>
      <c r="I49" s="119">
        <v>0</v>
      </c>
    </row>
    <row r="50" spans="1:10" hidden="1" x14ac:dyDescent="0.2">
      <c r="A50" s="76">
        <v>0</v>
      </c>
      <c r="B50" s="49" t="s">
        <v>85</v>
      </c>
      <c r="C50" s="89">
        <v>702</v>
      </c>
      <c r="D50" s="90" t="s">
        <v>12</v>
      </c>
      <c r="E50" s="91">
        <v>500</v>
      </c>
      <c r="F50" s="119">
        <f>F51</f>
        <v>0</v>
      </c>
      <c r="G50" s="119">
        <v>0</v>
      </c>
      <c r="H50" s="119">
        <f>H51</f>
        <v>0</v>
      </c>
      <c r="I50" s="119">
        <v>0</v>
      </c>
    </row>
    <row r="51" spans="1:10" hidden="1" x14ac:dyDescent="0.2">
      <c r="A51" s="76">
        <v>0</v>
      </c>
      <c r="B51" s="49" t="s">
        <v>86</v>
      </c>
      <c r="C51" s="89">
        <v>702</v>
      </c>
      <c r="D51" s="90" t="s">
        <v>12</v>
      </c>
      <c r="E51" s="91">
        <v>540</v>
      </c>
      <c r="F51" s="119">
        <v>0</v>
      </c>
      <c r="G51" s="119"/>
      <c r="H51" s="119">
        <v>0</v>
      </c>
      <c r="I51" s="119">
        <v>0</v>
      </c>
    </row>
    <row r="52" spans="1:10" ht="18" customHeight="1" x14ac:dyDescent="0.2">
      <c r="A52" s="129">
        <v>0</v>
      </c>
      <c r="B52" s="50" t="s">
        <v>276</v>
      </c>
      <c r="C52" s="87">
        <v>1301</v>
      </c>
      <c r="D52" s="88">
        <v>0</v>
      </c>
      <c r="E52" s="130">
        <v>0</v>
      </c>
      <c r="F52" s="35">
        <f>F53</f>
        <v>2030.6880000000001</v>
      </c>
      <c r="G52" s="35">
        <v>0</v>
      </c>
      <c r="H52" s="35">
        <f>H53</f>
        <v>838.32399999999996</v>
      </c>
      <c r="I52" s="35">
        <v>0</v>
      </c>
    </row>
    <row r="53" spans="1:10" ht="25.5" x14ac:dyDescent="0.2">
      <c r="A53" s="76">
        <v>0</v>
      </c>
      <c r="B53" s="49" t="s">
        <v>296</v>
      </c>
      <c r="C53" s="89">
        <v>1301</v>
      </c>
      <c r="D53" s="90">
        <v>100000000</v>
      </c>
      <c r="E53" s="91">
        <v>0</v>
      </c>
      <c r="F53" s="119">
        <f>F57</f>
        <v>2030.6880000000001</v>
      </c>
      <c r="G53" s="119">
        <v>0</v>
      </c>
      <c r="H53" s="119">
        <f>H57</f>
        <v>838.32399999999996</v>
      </c>
      <c r="I53" s="119">
        <v>0</v>
      </c>
    </row>
    <row r="54" spans="1:10" ht="25.5" hidden="1" x14ac:dyDescent="0.2">
      <c r="A54" s="76">
        <v>0</v>
      </c>
      <c r="B54" s="49" t="s">
        <v>71</v>
      </c>
      <c r="C54" s="89">
        <v>1301</v>
      </c>
      <c r="D54" s="90" t="s">
        <v>12</v>
      </c>
      <c r="E54" s="91">
        <v>0</v>
      </c>
      <c r="F54" s="119">
        <v>0</v>
      </c>
      <c r="G54" s="119">
        <v>0</v>
      </c>
      <c r="H54" s="119">
        <v>0</v>
      </c>
      <c r="I54" s="119">
        <v>0</v>
      </c>
    </row>
    <row r="55" spans="1:10" ht="25.5" hidden="1" x14ac:dyDescent="0.2">
      <c r="A55" s="76">
        <v>0</v>
      </c>
      <c r="B55" s="49" t="s">
        <v>88</v>
      </c>
      <c r="C55" s="89">
        <v>1301</v>
      </c>
      <c r="D55" s="90" t="s">
        <v>17</v>
      </c>
      <c r="E55" s="91">
        <v>0</v>
      </c>
      <c r="F55" s="119">
        <v>0</v>
      </c>
      <c r="G55" s="119">
        <v>0</v>
      </c>
      <c r="H55" s="119">
        <v>0</v>
      </c>
      <c r="I55" s="119">
        <v>0</v>
      </c>
    </row>
    <row r="56" spans="1:10" ht="25.5" hidden="1" x14ac:dyDescent="0.2">
      <c r="A56" s="76">
        <v>0</v>
      </c>
      <c r="B56" s="49" t="s">
        <v>88</v>
      </c>
      <c r="C56" s="89">
        <v>1301</v>
      </c>
      <c r="D56" s="90" t="s">
        <v>17</v>
      </c>
      <c r="E56" s="91">
        <v>0</v>
      </c>
      <c r="F56" s="119">
        <v>0</v>
      </c>
      <c r="G56" s="119">
        <v>0</v>
      </c>
      <c r="H56" s="119">
        <v>0</v>
      </c>
      <c r="I56" s="119">
        <v>0</v>
      </c>
    </row>
    <row r="57" spans="1:10" x14ac:dyDescent="0.2">
      <c r="A57" s="76">
        <v>0</v>
      </c>
      <c r="B57" s="49" t="s">
        <v>89</v>
      </c>
      <c r="C57" s="89">
        <v>1301</v>
      </c>
      <c r="D57" s="90">
        <v>100000000</v>
      </c>
      <c r="E57" s="91">
        <v>700</v>
      </c>
      <c r="F57" s="119">
        <f>F58</f>
        <v>2030.6880000000001</v>
      </c>
      <c r="G57" s="119">
        <v>0</v>
      </c>
      <c r="H57" s="119">
        <f>H58</f>
        <v>838.32399999999996</v>
      </c>
      <c r="I57" s="119">
        <v>0</v>
      </c>
    </row>
    <row r="58" spans="1:10" x14ac:dyDescent="0.2">
      <c r="A58" s="76">
        <v>0</v>
      </c>
      <c r="B58" s="49" t="s">
        <v>90</v>
      </c>
      <c r="C58" s="89">
        <v>1301</v>
      </c>
      <c r="D58" s="90">
        <v>100000000</v>
      </c>
      <c r="E58" s="91">
        <v>730</v>
      </c>
      <c r="F58" s="119">
        <v>2030.6880000000001</v>
      </c>
      <c r="G58" s="119"/>
      <c r="H58" s="119">
        <v>838.32399999999996</v>
      </c>
      <c r="I58" s="119">
        <v>0</v>
      </c>
    </row>
    <row r="59" spans="1:10" ht="25.5" x14ac:dyDescent="0.2">
      <c r="A59" s="76">
        <v>0</v>
      </c>
      <c r="B59" s="50" t="s">
        <v>91</v>
      </c>
      <c r="C59" s="87">
        <v>1401</v>
      </c>
      <c r="D59" s="88">
        <v>0</v>
      </c>
      <c r="E59" s="130">
        <v>0</v>
      </c>
      <c r="F59" s="35">
        <f>F60</f>
        <v>19979.05</v>
      </c>
      <c r="G59" s="35">
        <f t="shared" ref="G59:I59" si="2">G60</f>
        <v>310</v>
      </c>
      <c r="H59" s="35">
        <f t="shared" si="2"/>
        <v>19979.05</v>
      </c>
      <c r="I59" s="35">
        <f t="shared" si="2"/>
        <v>310</v>
      </c>
    </row>
    <row r="60" spans="1:10" ht="25.5" x14ac:dyDescent="0.2">
      <c r="A60" s="76">
        <v>0</v>
      </c>
      <c r="B60" s="49" t="s">
        <v>296</v>
      </c>
      <c r="C60" s="89">
        <v>1401</v>
      </c>
      <c r="D60" s="90" t="s">
        <v>12</v>
      </c>
      <c r="E60" s="91">
        <v>0</v>
      </c>
      <c r="F60" s="119">
        <f>F63</f>
        <v>19979.05</v>
      </c>
      <c r="G60" s="119">
        <f t="shared" ref="G60:I60" si="3">G63</f>
        <v>310</v>
      </c>
      <c r="H60" s="119">
        <f t="shared" si="3"/>
        <v>19979.05</v>
      </c>
      <c r="I60" s="119">
        <f t="shared" si="3"/>
        <v>310</v>
      </c>
    </row>
    <row r="61" spans="1:10" ht="25.5" hidden="1" x14ac:dyDescent="0.2">
      <c r="A61" s="76">
        <v>0</v>
      </c>
      <c r="B61" s="49" t="s">
        <v>71</v>
      </c>
      <c r="C61" s="89">
        <v>1401</v>
      </c>
      <c r="D61" s="90" t="s">
        <v>12</v>
      </c>
      <c r="E61" s="91">
        <v>0</v>
      </c>
      <c r="F61" s="119">
        <v>0</v>
      </c>
      <c r="G61" s="119">
        <v>0</v>
      </c>
      <c r="H61" s="119">
        <v>0</v>
      </c>
      <c r="I61" s="119">
        <v>0</v>
      </c>
    </row>
    <row r="62" spans="1:10" ht="25.5" hidden="1" x14ac:dyDescent="0.2">
      <c r="A62" s="76">
        <v>0</v>
      </c>
      <c r="B62" s="49" t="s">
        <v>92</v>
      </c>
      <c r="C62" s="89">
        <v>1401</v>
      </c>
      <c r="D62" s="90" t="s">
        <v>19</v>
      </c>
      <c r="E62" s="91">
        <v>0</v>
      </c>
      <c r="F62" s="119">
        <v>0</v>
      </c>
      <c r="G62" s="119">
        <v>0</v>
      </c>
      <c r="H62" s="119">
        <v>0</v>
      </c>
      <c r="I62" s="119">
        <v>0</v>
      </c>
    </row>
    <row r="63" spans="1:10" x14ac:dyDescent="0.2">
      <c r="A63" s="76">
        <v>0</v>
      </c>
      <c r="B63" s="49" t="s">
        <v>85</v>
      </c>
      <c r="C63" s="89">
        <v>1401</v>
      </c>
      <c r="D63" s="90" t="s">
        <v>12</v>
      </c>
      <c r="E63" s="91">
        <v>500</v>
      </c>
      <c r="F63" s="119">
        <f>F64</f>
        <v>19979.05</v>
      </c>
      <c r="G63" s="119">
        <f t="shared" ref="G63:I63" si="4">G64</f>
        <v>310</v>
      </c>
      <c r="H63" s="119">
        <f t="shared" si="4"/>
        <v>19979.05</v>
      </c>
      <c r="I63" s="119">
        <f t="shared" si="4"/>
        <v>310</v>
      </c>
    </row>
    <row r="64" spans="1:10" s="12" customFormat="1" x14ac:dyDescent="0.2">
      <c r="A64" s="76">
        <v>0</v>
      </c>
      <c r="B64" s="49" t="s">
        <v>93</v>
      </c>
      <c r="C64" s="89">
        <v>1401</v>
      </c>
      <c r="D64" s="90" t="s">
        <v>12</v>
      </c>
      <c r="E64" s="91">
        <v>510</v>
      </c>
      <c r="F64" s="119">
        <v>19979.05</v>
      </c>
      <c r="G64" s="119">
        <v>310</v>
      </c>
      <c r="H64" s="119">
        <v>19979.05</v>
      </c>
      <c r="I64" s="119">
        <v>310</v>
      </c>
      <c r="J64" s="80"/>
    </row>
    <row r="65" spans="1:10" x14ac:dyDescent="0.2">
      <c r="A65" s="76">
        <v>0</v>
      </c>
      <c r="B65" s="50" t="s">
        <v>275</v>
      </c>
      <c r="C65" s="87">
        <v>1403</v>
      </c>
      <c r="D65" s="88">
        <v>0</v>
      </c>
      <c r="E65" s="130">
        <v>0</v>
      </c>
      <c r="F65" s="35">
        <f>F66</f>
        <v>11979.448</v>
      </c>
      <c r="G65" s="35">
        <v>0</v>
      </c>
      <c r="H65" s="35">
        <f>H66</f>
        <v>11668.859</v>
      </c>
      <c r="I65" s="35">
        <v>0</v>
      </c>
    </row>
    <row r="66" spans="1:10" ht="25.5" x14ac:dyDescent="0.2">
      <c r="A66" s="76">
        <v>0</v>
      </c>
      <c r="B66" s="49" t="s">
        <v>296</v>
      </c>
      <c r="C66" s="89">
        <v>1403</v>
      </c>
      <c r="D66" s="90" t="s">
        <v>12</v>
      </c>
      <c r="E66" s="91">
        <v>0</v>
      </c>
      <c r="F66" s="119">
        <f>F69</f>
        <v>11979.448</v>
      </c>
      <c r="G66" s="119">
        <v>0</v>
      </c>
      <c r="H66" s="119">
        <f>H69</f>
        <v>11668.859</v>
      </c>
      <c r="I66" s="119">
        <v>0</v>
      </c>
    </row>
    <row r="67" spans="1:10" ht="25.5" hidden="1" x14ac:dyDescent="0.2">
      <c r="A67" s="76">
        <v>0</v>
      </c>
      <c r="B67" s="49" t="s">
        <v>71</v>
      </c>
      <c r="C67" s="89">
        <v>1402</v>
      </c>
      <c r="D67" s="90" t="s">
        <v>12</v>
      </c>
      <c r="E67" s="91">
        <v>0</v>
      </c>
      <c r="F67" s="119">
        <v>0</v>
      </c>
      <c r="G67" s="119">
        <v>0</v>
      </c>
      <c r="H67" s="119">
        <v>0</v>
      </c>
      <c r="I67" s="119">
        <v>0</v>
      </c>
    </row>
    <row r="68" spans="1:10" hidden="1" x14ac:dyDescent="0.2">
      <c r="A68" s="76">
        <v>0</v>
      </c>
      <c r="B68" s="49" t="s">
        <v>96</v>
      </c>
      <c r="C68" s="89">
        <v>1402</v>
      </c>
      <c r="D68" s="90" t="s">
        <v>22</v>
      </c>
      <c r="E68" s="91">
        <v>0</v>
      </c>
      <c r="F68" s="119">
        <v>0</v>
      </c>
      <c r="G68" s="119">
        <v>0</v>
      </c>
      <c r="H68" s="119">
        <v>0</v>
      </c>
      <c r="I68" s="119">
        <v>0</v>
      </c>
    </row>
    <row r="69" spans="1:10" x14ac:dyDescent="0.2">
      <c r="A69" s="76">
        <v>0</v>
      </c>
      <c r="B69" s="49" t="s">
        <v>85</v>
      </c>
      <c r="C69" s="89">
        <v>1403</v>
      </c>
      <c r="D69" s="90" t="s">
        <v>12</v>
      </c>
      <c r="E69" s="91">
        <v>500</v>
      </c>
      <c r="F69" s="119">
        <f>F70</f>
        <v>11979.448</v>
      </c>
      <c r="G69" s="119">
        <v>0</v>
      </c>
      <c r="H69" s="119">
        <f>H70</f>
        <v>11668.859</v>
      </c>
      <c r="I69" s="119">
        <v>0</v>
      </c>
    </row>
    <row r="70" spans="1:10" s="12" customFormat="1" x14ac:dyDescent="0.2">
      <c r="A70" s="76">
        <v>0</v>
      </c>
      <c r="B70" s="49" t="s">
        <v>86</v>
      </c>
      <c r="C70" s="89">
        <v>1403</v>
      </c>
      <c r="D70" s="90" t="s">
        <v>12</v>
      </c>
      <c r="E70" s="91">
        <v>540</v>
      </c>
      <c r="F70" s="119">
        <v>11979.448</v>
      </c>
      <c r="G70" s="119"/>
      <c r="H70" s="119">
        <v>11668.859</v>
      </c>
      <c r="I70" s="119"/>
      <c r="J70" s="80"/>
    </row>
    <row r="71" spans="1:10" ht="38.25" x14ac:dyDescent="0.2">
      <c r="A71" s="129">
        <v>938</v>
      </c>
      <c r="B71" s="50" t="s">
        <v>278</v>
      </c>
      <c r="C71" s="87">
        <v>0</v>
      </c>
      <c r="D71" s="88">
        <v>0</v>
      </c>
      <c r="E71" s="130">
        <v>0</v>
      </c>
      <c r="F71" s="35">
        <f>F72+F98+F108+F119+F163+F167+F183+F251+F260+F272+F247+F126</f>
        <v>146686.41099999999</v>
      </c>
      <c r="G71" s="35">
        <f t="shared" ref="G71:I71" si="5">G72+G98+G108+G119+G163+G167+G183+G251+G260+G272+G247+G126</f>
        <v>52257.138000000006</v>
      </c>
      <c r="H71" s="35">
        <f t="shared" si="5"/>
        <v>138333.16199999998</v>
      </c>
      <c r="I71" s="35">
        <f t="shared" si="5"/>
        <v>34927.506000000001</v>
      </c>
    </row>
    <row r="72" spans="1:10" x14ac:dyDescent="0.2">
      <c r="A72" s="76">
        <v>0</v>
      </c>
      <c r="B72" s="50" t="s">
        <v>97</v>
      </c>
      <c r="C72" s="87">
        <v>113</v>
      </c>
      <c r="D72" s="88">
        <v>0</v>
      </c>
      <c r="E72" s="130">
        <v>0</v>
      </c>
      <c r="F72" s="35">
        <f>F73+F84+F93</f>
        <v>30671.713</v>
      </c>
      <c r="G72" s="35">
        <f>G73+G84</f>
        <v>0</v>
      </c>
      <c r="H72" s="35">
        <f>H73+H84+H93</f>
        <v>30668.330999999998</v>
      </c>
      <c r="I72" s="35">
        <f>I73+I84</f>
        <v>0</v>
      </c>
    </row>
    <row r="73" spans="1:10" ht="25.5" x14ac:dyDescent="0.2">
      <c r="A73" s="76">
        <v>0</v>
      </c>
      <c r="B73" s="49" t="s">
        <v>297</v>
      </c>
      <c r="C73" s="89">
        <v>113</v>
      </c>
      <c r="D73" s="90" t="s">
        <v>23</v>
      </c>
      <c r="E73" s="91">
        <v>0</v>
      </c>
      <c r="F73" s="119">
        <f>F78+F80+F82</f>
        <v>4791.6080000000002</v>
      </c>
      <c r="G73" s="119">
        <v>0</v>
      </c>
      <c r="H73" s="119">
        <f>H78+H80+H82</f>
        <v>4788.2259999999997</v>
      </c>
      <c r="I73" s="119">
        <v>0</v>
      </c>
    </row>
    <row r="74" spans="1:10" ht="25.5" hidden="1" x14ac:dyDescent="0.2">
      <c r="A74" s="76">
        <v>0</v>
      </c>
      <c r="B74" s="49" t="s">
        <v>98</v>
      </c>
      <c r="C74" s="89">
        <v>113</v>
      </c>
      <c r="D74" s="90" t="s">
        <v>23</v>
      </c>
      <c r="E74" s="91">
        <v>0</v>
      </c>
      <c r="F74" s="119">
        <v>0</v>
      </c>
      <c r="G74" s="119">
        <v>0</v>
      </c>
      <c r="H74" s="119">
        <v>0</v>
      </c>
      <c r="I74" s="119">
        <v>0</v>
      </c>
    </row>
    <row r="75" spans="1:10" ht="25.5" hidden="1" x14ac:dyDescent="0.2">
      <c r="A75" s="76">
        <v>0</v>
      </c>
      <c r="B75" s="49" t="s">
        <v>72</v>
      </c>
      <c r="C75" s="89">
        <v>113</v>
      </c>
      <c r="D75" s="90" t="s">
        <v>24</v>
      </c>
      <c r="E75" s="91">
        <v>0</v>
      </c>
      <c r="F75" s="119">
        <v>0</v>
      </c>
      <c r="G75" s="119">
        <v>0</v>
      </c>
      <c r="H75" s="119">
        <v>0</v>
      </c>
      <c r="I75" s="119">
        <v>0</v>
      </c>
    </row>
    <row r="76" spans="1:10" ht="25.5" hidden="1" x14ac:dyDescent="0.2">
      <c r="A76" s="76">
        <v>0</v>
      </c>
      <c r="B76" s="49" t="s">
        <v>72</v>
      </c>
      <c r="C76" s="89">
        <v>113</v>
      </c>
      <c r="D76" s="90" t="s">
        <v>24</v>
      </c>
      <c r="E76" s="91">
        <v>0</v>
      </c>
      <c r="F76" s="119">
        <v>0</v>
      </c>
      <c r="G76" s="119">
        <v>0</v>
      </c>
      <c r="H76" s="119">
        <v>0</v>
      </c>
      <c r="I76" s="119">
        <v>0</v>
      </c>
    </row>
    <row r="77" spans="1:10" ht="25.5" hidden="1" x14ac:dyDescent="0.2">
      <c r="A77" s="76">
        <v>0</v>
      </c>
      <c r="B77" s="49" t="s">
        <v>72</v>
      </c>
      <c r="C77" s="89">
        <v>113</v>
      </c>
      <c r="D77" s="90" t="s">
        <v>24</v>
      </c>
      <c r="E77" s="91">
        <v>0</v>
      </c>
      <c r="F77" s="119">
        <v>0</v>
      </c>
      <c r="G77" s="119">
        <v>0</v>
      </c>
      <c r="H77" s="119">
        <v>0</v>
      </c>
      <c r="I77" s="119">
        <v>0</v>
      </c>
    </row>
    <row r="78" spans="1:10" ht="51" x14ac:dyDescent="0.2">
      <c r="A78" s="76">
        <v>0</v>
      </c>
      <c r="B78" s="49" t="s">
        <v>73</v>
      </c>
      <c r="C78" s="89">
        <v>113</v>
      </c>
      <c r="D78" s="90" t="s">
        <v>23</v>
      </c>
      <c r="E78" s="91">
        <v>100</v>
      </c>
      <c r="F78" s="119">
        <f>F79</f>
        <v>3360.5149999999999</v>
      </c>
      <c r="G78" s="119">
        <v>0</v>
      </c>
      <c r="H78" s="119">
        <f>H79</f>
        <v>3360.5149999999999</v>
      </c>
      <c r="I78" s="119">
        <v>0</v>
      </c>
    </row>
    <row r="79" spans="1:10" ht="18" customHeight="1" x14ac:dyDescent="0.2">
      <c r="A79" s="76">
        <v>0</v>
      </c>
      <c r="B79" s="49" t="s">
        <v>74</v>
      </c>
      <c r="C79" s="89">
        <v>113</v>
      </c>
      <c r="D79" s="90" t="s">
        <v>23</v>
      </c>
      <c r="E79" s="91">
        <v>120</v>
      </c>
      <c r="F79" s="119">
        <v>3360.5149999999999</v>
      </c>
      <c r="G79" s="119"/>
      <c r="H79" s="119">
        <v>3360.5149999999999</v>
      </c>
      <c r="I79" s="119">
        <v>0</v>
      </c>
    </row>
    <row r="80" spans="1:10" ht="30" customHeight="1" x14ac:dyDescent="0.2">
      <c r="A80" s="76">
        <v>0</v>
      </c>
      <c r="B80" s="49" t="s">
        <v>75</v>
      </c>
      <c r="C80" s="89">
        <v>113</v>
      </c>
      <c r="D80" s="90" t="s">
        <v>23</v>
      </c>
      <c r="E80" s="91">
        <v>200</v>
      </c>
      <c r="F80" s="119">
        <f>F81</f>
        <v>891.09299999999996</v>
      </c>
      <c r="G80" s="119">
        <v>0</v>
      </c>
      <c r="H80" s="119">
        <f>H81</f>
        <v>887.71100000000001</v>
      </c>
      <c r="I80" s="119">
        <v>0</v>
      </c>
    </row>
    <row r="81" spans="1:10" ht="25.5" x14ac:dyDescent="0.2">
      <c r="A81" s="76">
        <v>0</v>
      </c>
      <c r="B81" s="49" t="s">
        <v>76</v>
      </c>
      <c r="C81" s="89">
        <v>113</v>
      </c>
      <c r="D81" s="90" t="s">
        <v>23</v>
      </c>
      <c r="E81" s="91">
        <v>240</v>
      </c>
      <c r="F81" s="119">
        <v>891.09299999999996</v>
      </c>
      <c r="G81" s="119"/>
      <c r="H81" s="119">
        <v>887.71100000000001</v>
      </c>
      <c r="I81" s="119">
        <v>0</v>
      </c>
    </row>
    <row r="82" spans="1:10" x14ac:dyDescent="0.2">
      <c r="A82" s="76">
        <v>0</v>
      </c>
      <c r="B82" s="49" t="s">
        <v>77</v>
      </c>
      <c r="C82" s="89">
        <v>113</v>
      </c>
      <c r="D82" s="90" t="s">
        <v>23</v>
      </c>
      <c r="E82" s="91">
        <v>800</v>
      </c>
      <c r="F82" s="119">
        <f>F83</f>
        <v>540</v>
      </c>
      <c r="G82" s="119">
        <v>0</v>
      </c>
      <c r="H82" s="119">
        <f>H83</f>
        <v>540</v>
      </c>
      <c r="I82" s="119">
        <v>0</v>
      </c>
    </row>
    <row r="83" spans="1:10" x14ac:dyDescent="0.2">
      <c r="A83" s="76">
        <v>0</v>
      </c>
      <c r="B83" s="49" t="s">
        <v>78</v>
      </c>
      <c r="C83" s="89">
        <v>113</v>
      </c>
      <c r="D83" s="90">
        <v>200000000</v>
      </c>
      <c r="E83" s="91">
        <v>850</v>
      </c>
      <c r="F83" s="119">
        <v>540</v>
      </c>
      <c r="G83" s="119"/>
      <c r="H83" s="119">
        <v>540</v>
      </c>
      <c r="I83" s="119">
        <v>0</v>
      </c>
    </row>
    <row r="84" spans="1:10" ht="63.75" x14ac:dyDescent="0.2">
      <c r="A84" s="76">
        <v>0</v>
      </c>
      <c r="B84" s="49" t="s">
        <v>298</v>
      </c>
      <c r="C84" s="89">
        <v>113</v>
      </c>
      <c r="D84" s="90" t="s">
        <v>25</v>
      </c>
      <c r="E84" s="91">
        <v>0</v>
      </c>
      <c r="F84" s="119">
        <f>F91</f>
        <v>25880.105</v>
      </c>
      <c r="G84" s="119">
        <f>G91</f>
        <v>0</v>
      </c>
      <c r="H84" s="119">
        <f>H91</f>
        <v>25880.105</v>
      </c>
      <c r="I84" s="119">
        <f>I91</f>
        <v>0</v>
      </c>
    </row>
    <row r="85" spans="1:10" ht="63.75" hidden="1" x14ac:dyDescent="0.2">
      <c r="A85" s="76">
        <v>0</v>
      </c>
      <c r="B85" s="49" t="s">
        <v>100</v>
      </c>
      <c r="C85" s="89">
        <v>113</v>
      </c>
      <c r="D85" s="90" t="s">
        <v>25</v>
      </c>
      <c r="E85" s="91">
        <v>0</v>
      </c>
      <c r="F85" s="119">
        <v>0</v>
      </c>
      <c r="G85" s="119">
        <v>0</v>
      </c>
      <c r="H85" s="119">
        <v>0</v>
      </c>
      <c r="I85" s="119">
        <v>0</v>
      </c>
    </row>
    <row r="86" spans="1:10" ht="63.75" hidden="1" x14ac:dyDescent="0.2">
      <c r="A86" s="76">
        <v>0</v>
      </c>
      <c r="B86" s="49" t="s">
        <v>100</v>
      </c>
      <c r="C86" s="89">
        <v>113</v>
      </c>
      <c r="D86" s="90" t="s">
        <v>25</v>
      </c>
      <c r="E86" s="91">
        <v>0</v>
      </c>
      <c r="F86" s="119">
        <v>0</v>
      </c>
      <c r="G86" s="119">
        <v>0</v>
      </c>
      <c r="H86" s="119">
        <v>0</v>
      </c>
      <c r="I86" s="119">
        <v>0</v>
      </c>
    </row>
    <row r="87" spans="1:10" ht="38.25" hidden="1" x14ac:dyDescent="0.2">
      <c r="A87" s="76">
        <v>0</v>
      </c>
      <c r="B87" s="49" t="s">
        <v>101</v>
      </c>
      <c r="C87" s="89">
        <v>113</v>
      </c>
      <c r="D87" s="90" t="s">
        <v>26</v>
      </c>
      <c r="E87" s="91">
        <v>0</v>
      </c>
      <c r="F87" s="119">
        <v>0</v>
      </c>
      <c r="G87" s="119">
        <v>0</v>
      </c>
      <c r="H87" s="119">
        <v>0</v>
      </c>
      <c r="I87" s="119">
        <v>0</v>
      </c>
    </row>
    <row r="88" spans="1:10" ht="38.25" hidden="1" x14ac:dyDescent="0.2">
      <c r="A88" s="76">
        <v>0</v>
      </c>
      <c r="B88" s="49" t="s">
        <v>101</v>
      </c>
      <c r="C88" s="89">
        <v>113</v>
      </c>
      <c r="D88" s="90" t="s">
        <v>26</v>
      </c>
      <c r="E88" s="91">
        <v>0</v>
      </c>
      <c r="F88" s="119">
        <v>0</v>
      </c>
      <c r="G88" s="119">
        <v>0</v>
      </c>
      <c r="H88" s="119">
        <v>0</v>
      </c>
      <c r="I88" s="119">
        <v>0</v>
      </c>
    </row>
    <row r="89" spans="1:10" ht="38.25" hidden="1" x14ac:dyDescent="0.2">
      <c r="A89" s="76">
        <v>0</v>
      </c>
      <c r="B89" s="49" t="s">
        <v>101</v>
      </c>
      <c r="C89" s="89">
        <v>113</v>
      </c>
      <c r="D89" s="90" t="s">
        <v>26</v>
      </c>
      <c r="E89" s="91">
        <v>0</v>
      </c>
      <c r="F89" s="119">
        <v>0</v>
      </c>
      <c r="G89" s="119">
        <v>0</v>
      </c>
      <c r="H89" s="119">
        <v>0</v>
      </c>
      <c r="I89" s="119">
        <v>0</v>
      </c>
    </row>
    <row r="90" spans="1:10" ht="38.25" hidden="1" x14ac:dyDescent="0.2">
      <c r="A90" s="76">
        <v>0</v>
      </c>
      <c r="B90" s="49" t="s">
        <v>101</v>
      </c>
      <c r="C90" s="89">
        <v>113</v>
      </c>
      <c r="D90" s="90" t="s">
        <v>26</v>
      </c>
      <c r="E90" s="91">
        <v>0</v>
      </c>
      <c r="F90" s="119">
        <v>0</v>
      </c>
      <c r="G90" s="119">
        <v>0</v>
      </c>
      <c r="H90" s="119">
        <v>0</v>
      </c>
      <c r="I90" s="119">
        <v>0</v>
      </c>
    </row>
    <row r="91" spans="1:10" ht="22.9" customHeight="1" x14ac:dyDescent="0.2">
      <c r="A91" s="76">
        <v>0</v>
      </c>
      <c r="B91" s="49" t="s">
        <v>102</v>
      </c>
      <c r="C91" s="89">
        <v>113</v>
      </c>
      <c r="D91" s="90" t="s">
        <v>25</v>
      </c>
      <c r="E91" s="91">
        <v>600</v>
      </c>
      <c r="F91" s="119">
        <f>F92</f>
        <v>25880.105</v>
      </c>
      <c r="G91" s="119">
        <v>0</v>
      </c>
      <c r="H91" s="119">
        <f>H92</f>
        <v>25880.105</v>
      </c>
      <c r="I91" s="119">
        <v>0</v>
      </c>
    </row>
    <row r="92" spans="1:10" s="12" customFormat="1" ht="11.25" customHeight="1" x14ac:dyDescent="0.2">
      <c r="A92" s="76">
        <v>0</v>
      </c>
      <c r="B92" s="49" t="s">
        <v>103</v>
      </c>
      <c r="C92" s="89">
        <v>113</v>
      </c>
      <c r="D92" s="90" t="s">
        <v>25</v>
      </c>
      <c r="E92" s="91">
        <v>620</v>
      </c>
      <c r="F92" s="119">
        <v>25880.105</v>
      </c>
      <c r="G92" s="119"/>
      <c r="H92" s="119">
        <v>25880.105</v>
      </c>
      <c r="I92" s="119">
        <v>0</v>
      </c>
      <c r="J92" s="80"/>
    </row>
    <row r="93" spans="1:10" hidden="1" x14ac:dyDescent="0.2">
      <c r="A93" s="76"/>
      <c r="B93" s="49" t="s">
        <v>94</v>
      </c>
      <c r="C93" s="89">
        <v>113</v>
      </c>
      <c r="D93" s="90">
        <v>9000000000</v>
      </c>
      <c r="E93" s="91"/>
      <c r="F93" s="119">
        <f>F94</f>
        <v>0</v>
      </c>
      <c r="G93" s="119"/>
      <c r="H93" s="119">
        <f>H94</f>
        <v>0</v>
      </c>
      <c r="I93" s="119"/>
    </row>
    <row r="94" spans="1:10" hidden="1" x14ac:dyDescent="0.2">
      <c r="A94" s="76"/>
      <c r="B94" s="49" t="s">
        <v>99</v>
      </c>
      <c r="C94" s="89">
        <v>113</v>
      </c>
      <c r="D94" s="90">
        <v>9000020000</v>
      </c>
      <c r="E94" s="91"/>
      <c r="F94" s="119">
        <f>F95</f>
        <v>0</v>
      </c>
      <c r="G94" s="119"/>
      <c r="H94" s="119">
        <f>H95</f>
        <v>0</v>
      </c>
      <c r="I94" s="119"/>
    </row>
    <row r="95" spans="1:10" ht="25.5" hidden="1" x14ac:dyDescent="0.2">
      <c r="A95" s="76"/>
      <c r="B95" s="49" t="s">
        <v>138</v>
      </c>
      <c r="C95" s="89">
        <v>113</v>
      </c>
      <c r="D95" s="90">
        <v>9000022000</v>
      </c>
      <c r="E95" s="91"/>
      <c r="F95" s="119">
        <f>F96</f>
        <v>0</v>
      </c>
      <c r="G95" s="119"/>
      <c r="H95" s="119">
        <f>H96</f>
        <v>0</v>
      </c>
      <c r="I95" s="119"/>
    </row>
    <row r="96" spans="1:10" ht="25.5" hidden="1" x14ac:dyDescent="0.2">
      <c r="A96" s="76"/>
      <c r="B96" s="49" t="s">
        <v>75</v>
      </c>
      <c r="C96" s="89">
        <v>113</v>
      </c>
      <c r="D96" s="90">
        <v>9000022000</v>
      </c>
      <c r="E96" s="91">
        <v>200</v>
      </c>
      <c r="F96" s="119">
        <f>F97</f>
        <v>0</v>
      </c>
      <c r="G96" s="119"/>
      <c r="H96" s="119">
        <f>H97</f>
        <v>0</v>
      </c>
      <c r="I96" s="119"/>
    </row>
    <row r="97" spans="1:10" ht="43.5" hidden="1" customHeight="1" x14ac:dyDescent="0.2">
      <c r="A97" s="76"/>
      <c r="B97" s="49" t="s">
        <v>76</v>
      </c>
      <c r="C97" s="89">
        <v>113</v>
      </c>
      <c r="D97" s="90">
        <v>9000022000</v>
      </c>
      <c r="E97" s="91">
        <v>240</v>
      </c>
      <c r="F97" s="119"/>
      <c r="G97" s="119"/>
      <c r="H97" s="119"/>
      <c r="I97" s="119"/>
    </row>
    <row r="98" spans="1:10" x14ac:dyDescent="0.2">
      <c r="A98" s="76">
        <v>0</v>
      </c>
      <c r="B98" s="50" t="s">
        <v>105</v>
      </c>
      <c r="C98" s="87">
        <v>409</v>
      </c>
      <c r="D98" s="88">
        <v>0</v>
      </c>
      <c r="E98" s="130">
        <v>0</v>
      </c>
      <c r="F98" s="35">
        <f>F99</f>
        <v>18838</v>
      </c>
      <c r="G98" s="35">
        <v>0</v>
      </c>
      <c r="H98" s="35">
        <f>H99</f>
        <v>25496</v>
      </c>
      <c r="I98" s="35">
        <v>0</v>
      </c>
    </row>
    <row r="99" spans="1:10" ht="51" x14ac:dyDescent="0.2">
      <c r="A99" s="76">
        <v>0</v>
      </c>
      <c r="B99" s="49" t="s">
        <v>299</v>
      </c>
      <c r="C99" s="89">
        <v>409</v>
      </c>
      <c r="D99" s="90" t="s">
        <v>28</v>
      </c>
      <c r="E99" s="91">
        <v>0</v>
      </c>
      <c r="F99" s="119">
        <f>F106</f>
        <v>18838</v>
      </c>
      <c r="G99" s="119">
        <v>0</v>
      </c>
      <c r="H99" s="119">
        <f>H106</f>
        <v>25496</v>
      </c>
      <c r="I99" s="119">
        <v>0</v>
      </c>
    </row>
    <row r="100" spans="1:10" ht="51" hidden="1" x14ac:dyDescent="0.2">
      <c r="A100" s="76">
        <v>0</v>
      </c>
      <c r="B100" s="49" t="s">
        <v>106</v>
      </c>
      <c r="C100" s="89">
        <v>409</v>
      </c>
      <c r="D100" s="90" t="s">
        <v>28</v>
      </c>
      <c r="E100" s="91">
        <v>0</v>
      </c>
      <c r="F100" s="119">
        <v>0</v>
      </c>
      <c r="G100" s="119">
        <v>0</v>
      </c>
      <c r="H100" s="119">
        <v>0</v>
      </c>
      <c r="I100" s="119">
        <v>0</v>
      </c>
    </row>
    <row r="101" spans="1:10" ht="51" hidden="1" x14ac:dyDescent="0.2">
      <c r="A101" s="76">
        <v>0</v>
      </c>
      <c r="B101" s="49" t="s">
        <v>106</v>
      </c>
      <c r="C101" s="89">
        <v>409</v>
      </c>
      <c r="D101" s="90" t="s">
        <v>28</v>
      </c>
      <c r="E101" s="91">
        <v>0</v>
      </c>
      <c r="F101" s="119">
        <v>0</v>
      </c>
      <c r="G101" s="119">
        <v>0</v>
      </c>
      <c r="H101" s="119">
        <v>0</v>
      </c>
      <c r="I101" s="119">
        <v>0</v>
      </c>
    </row>
    <row r="102" spans="1:10" hidden="1" x14ac:dyDescent="0.2">
      <c r="A102" s="76">
        <v>0</v>
      </c>
      <c r="B102" s="49" t="s">
        <v>99</v>
      </c>
      <c r="C102" s="89">
        <v>409</v>
      </c>
      <c r="D102" s="90" t="s">
        <v>29</v>
      </c>
      <c r="E102" s="91">
        <v>0</v>
      </c>
      <c r="F102" s="119">
        <v>0</v>
      </c>
      <c r="G102" s="119">
        <v>0</v>
      </c>
      <c r="H102" s="119">
        <v>0</v>
      </c>
      <c r="I102" s="119">
        <v>0</v>
      </c>
    </row>
    <row r="103" spans="1:10" hidden="1" x14ac:dyDescent="0.2">
      <c r="A103" s="76">
        <v>0</v>
      </c>
      <c r="B103" s="49" t="s">
        <v>99</v>
      </c>
      <c r="C103" s="89">
        <v>409</v>
      </c>
      <c r="D103" s="90" t="s">
        <v>29</v>
      </c>
      <c r="E103" s="91">
        <v>0</v>
      </c>
      <c r="F103" s="119">
        <v>0</v>
      </c>
      <c r="G103" s="119">
        <v>0</v>
      </c>
      <c r="H103" s="119">
        <v>0</v>
      </c>
      <c r="I103" s="119">
        <v>0</v>
      </c>
    </row>
    <row r="104" spans="1:10" hidden="1" x14ac:dyDescent="0.2">
      <c r="A104" s="76">
        <v>0</v>
      </c>
      <c r="B104" s="49" t="s">
        <v>99</v>
      </c>
      <c r="C104" s="89">
        <v>409</v>
      </c>
      <c r="D104" s="90" t="s">
        <v>29</v>
      </c>
      <c r="E104" s="91">
        <v>0</v>
      </c>
      <c r="F104" s="119">
        <v>0</v>
      </c>
      <c r="G104" s="119">
        <v>0</v>
      </c>
      <c r="H104" s="119">
        <v>0</v>
      </c>
      <c r="I104" s="119">
        <v>0</v>
      </c>
    </row>
    <row r="105" spans="1:10" hidden="1" x14ac:dyDescent="0.2">
      <c r="A105" s="76">
        <v>0</v>
      </c>
      <c r="B105" s="49" t="s">
        <v>99</v>
      </c>
      <c r="C105" s="89">
        <v>409</v>
      </c>
      <c r="D105" s="90" t="s">
        <v>29</v>
      </c>
      <c r="E105" s="91">
        <v>0</v>
      </c>
      <c r="F105" s="119">
        <v>0</v>
      </c>
      <c r="G105" s="119">
        <v>0</v>
      </c>
      <c r="H105" s="119">
        <v>0</v>
      </c>
      <c r="I105" s="119">
        <v>0</v>
      </c>
    </row>
    <row r="106" spans="1:10" ht="33.75" customHeight="1" x14ac:dyDescent="0.2">
      <c r="A106" s="76">
        <v>0</v>
      </c>
      <c r="B106" s="49" t="s">
        <v>75</v>
      </c>
      <c r="C106" s="89">
        <v>409</v>
      </c>
      <c r="D106" s="90" t="s">
        <v>28</v>
      </c>
      <c r="E106" s="91">
        <v>200</v>
      </c>
      <c r="F106" s="119">
        <f>F107</f>
        <v>18838</v>
      </c>
      <c r="G106" s="119">
        <v>0</v>
      </c>
      <c r="H106" s="119">
        <f>H107</f>
        <v>25496</v>
      </c>
      <c r="I106" s="119">
        <v>0</v>
      </c>
    </row>
    <row r="107" spans="1:10" ht="27.4" customHeight="1" x14ac:dyDescent="0.2">
      <c r="A107" s="76">
        <v>0</v>
      </c>
      <c r="B107" s="49" t="s">
        <v>76</v>
      </c>
      <c r="C107" s="89">
        <v>409</v>
      </c>
      <c r="D107" s="90" t="s">
        <v>28</v>
      </c>
      <c r="E107" s="91">
        <v>240</v>
      </c>
      <c r="F107" s="119">
        <v>18838</v>
      </c>
      <c r="G107" s="119"/>
      <c r="H107" s="119">
        <v>25496</v>
      </c>
      <c r="I107" s="119">
        <v>0</v>
      </c>
    </row>
    <row r="108" spans="1:10" hidden="1" x14ac:dyDescent="0.2">
      <c r="A108" s="76">
        <v>0</v>
      </c>
      <c r="B108" s="50" t="s">
        <v>107</v>
      </c>
      <c r="C108" s="87">
        <v>412</v>
      </c>
      <c r="D108" s="88">
        <v>0</v>
      </c>
      <c r="E108" s="130">
        <v>0</v>
      </c>
      <c r="F108" s="35">
        <f>F112+F115+F109</f>
        <v>0</v>
      </c>
      <c r="G108" s="35">
        <f t="shared" ref="G108:I108" si="6">G112+G115+G109</f>
        <v>0</v>
      </c>
      <c r="H108" s="35">
        <f t="shared" si="6"/>
        <v>0</v>
      </c>
      <c r="I108" s="35">
        <f t="shared" si="6"/>
        <v>0</v>
      </c>
    </row>
    <row r="109" spans="1:10" ht="25.5" hidden="1" x14ac:dyDescent="0.2">
      <c r="A109" s="76"/>
      <c r="B109" s="49" t="s">
        <v>297</v>
      </c>
      <c r="C109" s="89">
        <v>412</v>
      </c>
      <c r="D109" s="90">
        <v>200000000</v>
      </c>
      <c r="E109" s="130"/>
      <c r="F109" s="119">
        <f t="shared" ref="F109:I110" si="7">F110</f>
        <v>0</v>
      </c>
      <c r="G109" s="119">
        <f t="shared" si="7"/>
        <v>0</v>
      </c>
      <c r="H109" s="119">
        <f t="shared" si="7"/>
        <v>0</v>
      </c>
      <c r="I109" s="119">
        <f t="shared" si="7"/>
        <v>0</v>
      </c>
    </row>
    <row r="110" spans="1:10" ht="25.5" hidden="1" x14ac:dyDescent="0.2">
      <c r="A110" s="76"/>
      <c r="B110" s="49" t="s">
        <v>75</v>
      </c>
      <c r="C110" s="89">
        <v>412</v>
      </c>
      <c r="D110" s="90">
        <v>200000000</v>
      </c>
      <c r="E110" s="91">
        <v>200</v>
      </c>
      <c r="F110" s="119">
        <f t="shared" si="7"/>
        <v>0</v>
      </c>
      <c r="G110" s="119">
        <f t="shared" si="7"/>
        <v>0</v>
      </c>
      <c r="H110" s="119">
        <f t="shared" si="7"/>
        <v>0</v>
      </c>
      <c r="I110" s="119">
        <f t="shared" si="7"/>
        <v>0</v>
      </c>
    </row>
    <row r="111" spans="1:10" ht="25.5" hidden="1" x14ac:dyDescent="0.2">
      <c r="A111" s="76"/>
      <c r="B111" s="49" t="s">
        <v>76</v>
      </c>
      <c r="C111" s="89">
        <v>412</v>
      </c>
      <c r="D111" s="90">
        <v>200000000</v>
      </c>
      <c r="E111" s="91">
        <v>240</v>
      </c>
      <c r="F111" s="119">
        <v>0</v>
      </c>
      <c r="G111" s="119">
        <v>0</v>
      </c>
      <c r="H111" s="119"/>
      <c r="I111" s="119"/>
    </row>
    <row r="112" spans="1:10" s="7" customFormat="1" ht="38.25" hidden="1" x14ac:dyDescent="0.2">
      <c r="A112" s="76"/>
      <c r="B112" s="49" t="s">
        <v>300</v>
      </c>
      <c r="C112" s="89">
        <v>412</v>
      </c>
      <c r="D112" s="90">
        <v>1700000000</v>
      </c>
      <c r="E112" s="91"/>
      <c r="F112" s="119">
        <f>F113</f>
        <v>0</v>
      </c>
      <c r="G112" s="119"/>
      <c r="H112" s="119">
        <f>H113</f>
        <v>0</v>
      </c>
      <c r="I112" s="119"/>
      <c r="J112" s="80"/>
    </row>
    <row r="113" spans="1:10" s="7" customFormat="1" ht="25.5" hidden="1" x14ac:dyDescent="0.2">
      <c r="A113" s="76"/>
      <c r="B113" s="49" t="s">
        <v>102</v>
      </c>
      <c r="C113" s="89">
        <v>412</v>
      </c>
      <c r="D113" s="90">
        <v>1700000000</v>
      </c>
      <c r="E113" s="91">
        <v>600</v>
      </c>
      <c r="F113" s="119">
        <f>F114</f>
        <v>0</v>
      </c>
      <c r="G113" s="119"/>
      <c r="H113" s="119">
        <f>H114</f>
        <v>0</v>
      </c>
      <c r="I113" s="119"/>
      <c r="J113" s="80"/>
    </row>
    <row r="114" spans="1:10" s="7" customFormat="1" ht="38.25" hidden="1" x14ac:dyDescent="0.2">
      <c r="A114" s="76"/>
      <c r="B114" s="74" t="s">
        <v>280</v>
      </c>
      <c r="C114" s="92">
        <v>412</v>
      </c>
      <c r="D114" s="93">
        <v>1700000000</v>
      </c>
      <c r="E114" s="94">
        <v>630</v>
      </c>
      <c r="F114" s="119">
        <v>0</v>
      </c>
      <c r="G114" s="120"/>
      <c r="H114" s="119">
        <v>0</v>
      </c>
      <c r="I114" s="120"/>
      <c r="J114" s="80"/>
    </row>
    <row r="115" spans="1:10" hidden="1" x14ac:dyDescent="0.2">
      <c r="A115" s="76"/>
      <c r="B115" s="74" t="s">
        <v>94</v>
      </c>
      <c r="C115" s="92">
        <v>412</v>
      </c>
      <c r="D115" s="93">
        <v>9000000000</v>
      </c>
      <c r="E115" s="94"/>
      <c r="F115" s="119">
        <f>F116</f>
        <v>0</v>
      </c>
      <c r="G115" s="119">
        <f>G116</f>
        <v>0</v>
      </c>
      <c r="H115" s="119">
        <f>H116</f>
        <v>0</v>
      </c>
      <c r="I115" s="119">
        <f>I116</f>
        <v>0</v>
      </c>
    </row>
    <row r="116" spans="1:10" ht="25.5" hidden="1" x14ac:dyDescent="0.2">
      <c r="A116" s="76"/>
      <c r="B116" s="74" t="s">
        <v>269</v>
      </c>
      <c r="C116" s="92">
        <v>412</v>
      </c>
      <c r="D116" s="93">
        <v>9040000000</v>
      </c>
      <c r="E116" s="94"/>
      <c r="F116" s="119">
        <f t="shared" ref="F116:I117" si="8">F117</f>
        <v>0</v>
      </c>
      <c r="G116" s="119">
        <f t="shared" si="8"/>
        <v>0</v>
      </c>
      <c r="H116" s="119">
        <f t="shared" si="8"/>
        <v>0</v>
      </c>
      <c r="I116" s="119">
        <f t="shared" si="8"/>
        <v>0</v>
      </c>
    </row>
    <row r="117" spans="1:10" ht="25.5" hidden="1" x14ac:dyDescent="0.2">
      <c r="A117" s="76"/>
      <c r="B117" s="74" t="s">
        <v>75</v>
      </c>
      <c r="C117" s="92">
        <v>412</v>
      </c>
      <c r="D117" s="93">
        <v>9040000000</v>
      </c>
      <c r="E117" s="94">
        <v>200</v>
      </c>
      <c r="F117" s="119">
        <f t="shared" si="8"/>
        <v>0</v>
      </c>
      <c r="G117" s="119">
        <f t="shared" si="8"/>
        <v>0</v>
      </c>
      <c r="H117" s="119">
        <f t="shared" si="8"/>
        <v>0</v>
      </c>
      <c r="I117" s="119">
        <f t="shared" si="8"/>
        <v>0</v>
      </c>
    </row>
    <row r="118" spans="1:10" ht="25.5" hidden="1" x14ac:dyDescent="0.2">
      <c r="A118" s="76"/>
      <c r="B118" s="74" t="s">
        <v>76</v>
      </c>
      <c r="C118" s="92">
        <v>412</v>
      </c>
      <c r="D118" s="93">
        <v>9040000000</v>
      </c>
      <c r="E118" s="94">
        <v>240</v>
      </c>
      <c r="F118" s="119"/>
      <c r="G118" s="119"/>
      <c r="H118" s="119"/>
      <c r="I118" s="119"/>
    </row>
    <row r="119" spans="1:10" x14ac:dyDescent="0.2">
      <c r="A119" s="76"/>
      <c r="B119" s="50" t="s">
        <v>110</v>
      </c>
      <c r="C119" s="87">
        <v>501</v>
      </c>
      <c r="D119" s="88">
        <v>0</v>
      </c>
      <c r="E119" s="130">
        <v>0</v>
      </c>
      <c r="F119" s="35">
        <f>F120</f>
        <v>105</v>
      </c>
      <c r="G119" s="35">
        <v>0</v>
      </c>
      <c r="H119" s="35">
        <f>H120</f>
        <v>105</v>
      </c>
      <c r="I119" s="35">
        <v>0</v>
      </c>
    </row>
    <row r="120" spans="1:10" ht="25.5" x14ac:dyDescent="0.2">
      <c r="A120" s="76">
        <v>0</v>
      </c>
      <c r="B120" s="49" t="s">
        <v>297</v>
      </c>
      <c r="C120" s="89">
        <v>501</v>
      </c>
      <c r="D120" s="90">
        <v>200000000</v>
      </c>
      <c r="E120" s="91">
        <v>0</v>
      </c>
      <c r="F120" s="119">
        <f>F124</f>
        <v>105</v>
      </c>
      <c r="G120" s="119">
        <f t="shared" ref="G120:H120" si="9">G124</f>
        <v>0</v>
      </c>
      <c r="H120" s="119">
        <f t="shared" si="9"/>
        <v>105</v>
      </c>
      <c r="I120" s="119">
        <v>0</v>
      </c>
    </row>
    <row r="121" spans="1:10" hidden="1" x14ac:dyDescent="0.2">
      <c r="A121" s="76">
        <v>0</v>
      </c>
      <c r="B121" s="49" t="s">
        <v>94</v>
      </c>
      <c r="C121" s="89">
        <v>501</v>
      </c>
      <c r="D121" s="90" t="s">
        <v>20</v>
      </c>
      <c r="E121" s="91">
        <v>0</v>
      </c>
      <c r="F121" s="119">
        <v>0</v>
      </c>
      <c r="G121" s="119">
        <v>0</v>
      </c>
      <c r="H121" s="119">
        <v>0</v>
      </c>
      <c r="I121" s="119">
        <v>0</v>
      </c>
    </row>
    <row r="122" spans="1:10" hidden="1" x14ac:dyDescent="0.2">
      <c r="A122" s="76">
        <v>0</v>
      </c>
      <c r="B122" s="49" t="s">
        <v>94</v>
      </c>
      <c r="C122" s="89">
        <v>501</v>
      </c>
      <c r="D122" s="90" t="s">
        <v>20</v>
      </c>
      <c r="E122" s="91">
        <v>0</v>
      </c>
      <c r="F122" s="119">
        <v>0</v>
      </c>
      <c r="G122" s="119">
        <v>0</v>
      </c>
      <c r="H122" s="119">
        <v>0</v>
      </c>
      <c r="I122" s="119">
        <v>0</v>
      </c>
    </row>
    <row r="123" spans="1:10" ht="25.5" hidden="1" x14ac:dyDescent="0.2">
      <c r="A123" s="76">
        <v>0</v>
      </c>
      <c r="B123" s="49" t="s">
        <v>111</v>
      </c>
      <c r="C123" s="89">
        <v>501</v>
      </c>
      <c r="D123" s="90" t="s">
        <v>20</v>
      </c>
      <c r="E123" s="91">
        <v>0</v>
      </c>
      <c r="F123" s="119">
        <v>0</v>
      </c>
      <c r="G123" s="119">
        <v>0</v>
      </c>
      <c r="H123" s="119">
        <v>0</v>
      </c>
      <c r="I123" s="119">
        <v>0</v>
      </c>
    </row>
    <row r="124" spans="1:10" ht="28.5" customHeight="1" x14ac:dyDescent="0.2">
      <c r="A124" s="76">
        <v>0</v>
      </c>
      <c r="B124" s="49" t="s">
        <v>75</v>
      </c>
      <c r="C124" s="89">
        <v>501</v>
      </c>
      <c r="D124" s="90">
        <v>200000000</v>
      </c>
      <c r="E124" s="91">
        <v>200</v>
      </c>
      <c r="F124" s="119">
        <f>F125</f>
        <v>105</v>
      </c>
      <c r="G124" s="119">
        <v>0</v>
      </c>
      <c r="H124" s="119">
        <f>H125</f>
        <v>105</v>
      </c>
      <c r="I124" s="119">
        <v>0</v>
      </c>
    </row>
    <row r="125" spans="1:10" ht="25.5" x14ac:dyDescent="0.2">
      <c r="A125" s="76">
        <v>0</v>
      </c>
      <c r="B125" s="49" t="s">
        <v>76</v>
      </c>
      <c r="C125" s="89">
        <v>501</v>
      </c>
      <c r="D125" s="90">
        <v>200000000</v>
      </c>
      <c r="E125" s="91">
        <v>240</v>
      </c>
      <c r="F125" s="119">
        <v>105</v>
      </c>
      <c r="G125" s="119"/>
      <c r="H125" s="119">
        <v>105</v>
      </c>
      <c r="I125" s="119"/>
    </row>
    <row r="126" spans="1:10" x14ac:dyDescent="0.2">
      <c r="A126" s="76"/>
      <c r="B126" s="50" t="s">
        <v>173</v>
      </c>
      <c r="C126" s="87">
        <v>503</v>
      </c>
      <c r="D126" s="88"/>
      <c r="E126" s="130"/>
      <c r="F126" s="35">
        <f>F127</f>
        <v>1961.5740000000001</v>
      </c>
      <c r="G126" s="35">
        <f>G127</f>
        <v>0</v>
      </c>
      <c r="H126" s="35">
        <f>H127</f>
        <v>1961.5740000000001</v>
      </c>
      <c r="I126" s="35">
        <f>I127</f>
        <v>0</v>
      </c>
    </row>
    <row r="127" spans="1:10" ht="38.25" x14ac:dyDescent="0.2">
      <c r="A127" s="76"/>
      <c r="B127" s="49" t="s">
        <v>330</v>
      </c>
      <c r="C127" s="89">
        <v>503</v>
      </c>
      <c r="D127" s="90">
        <v>4000000000</v>
      </c>
      <c r="E127" s="91"/>
      <c r="F127" s="119">
        <f>F136+F128+F132</f>
        <v>1961.5740000000001</v>
      </c>
      <c r="G127" s="119">
        <f>G136+G128+G132</f>
        <v>0</v>
      </c>
      <c r="H127" s="119">
        <f>H136+H128+H132</f>
        <v>1961.5740000000001</v>
      </c>
      <c r="I127" s="119">
        <f>I136+I128+I132</f>
        <v>0</v>
      </c>
    </row>
    <row r="128" spans="1:10" ht="51" hidden="1" x14ac:dyDescent="0.2">
      <c r="A128" s="76"/>
      <c r="B128" s="49" t="s">
        <v>123</v>
      </c>
      <c r="C128" s="89">
        <v>503</v>
      </c>
      <c r="D128" s="90" t="s">
        <v>174</v>
      </c>
      <c r="E128" s="91"/>
      <c r="F128" s="119">
        <f t="shared" ref="F128:I130" si="10">F129</f>
        <v>1961.5740000000001</v>
      </c>
      <c r="G128" s="119">
        <f t="shared" si="10"/>
        <v>0</v>
      </c>
      <c r="H128" s="119">
        <f t="shared" si="10"/>
        <v>1961.5740000000001</v>
      </c>
      <c r="I128" s="119">
        <f t="shared" si="10"/>
        <v>0</v>
      </c>
    </row>
    <row r="129" spans="1:10" ht="51" hidden="1" x14ac:dyDescent="0.2">
      <c r="A129" s="76"/>
      <c r="B129" s="49" t="s">
        <v>171</v>
      </c>
      <c r="C129" s="89">
        <v>503</v>
      </c>
      <c r="D129" s="90" t="s">
        <v>175</v>
      </c>
      <c r="E129" s="91"/>
      <c r="F129" s="119">
        <f t="shared" si="10"/>
        <v>1961.5740000000001</v>
      </c>
      <c r="G129" s="119">
        <f t="shared" si="10"/>
        <v>0</v>
      </c>
      <c r="H129" s="119">
        <f t="shared" si="10"/>
        <v>1961.5740000000001</v>
      </c>
      <c r="I129" s="119">
        <f t="shared" si="10"/>
        <v>0</v>
      </c>
    </row>
    <row r="130" spans="1:10" ht="25.5" x14ac:dyDescent="0.2">
      <c r="A130" s="76"/>
      <c r="B130" s="49" t="s">
        <v>75</v>
      </c>
      <c r="C130" s="89">
        <v>503</v>
      </c>
      <c r="D130" s="90">
        <v>4000000000</v>
      </c>
      <c r="E130" s="91">
        <v>200</v>
      </c>
      <c r="F130" s="119">
        <f t="shared" si="10"/>
        <v>1961.5740000000001</v>
      </c>
      <c r="G130" s="119">
        <f t="shared" si="10"/>
        <v>0</v>
      </c>
      <c r="H130" s="119">
        <f t="shared" si="10"/>
        <v>1961.5740000000001</v>
      </c>
      <c r="I130" s="119">
        <f t="shared" si="10"/>
        <v>0</v>
      </c>
    </row>
    <row r="131" spans="1:10" ht="33.75" customHeight="1" x14ac:dyDescent="0.2">
      <c r="A131" s="76"/>
      <c r="B131" s="49" t="s">
        <v>76</v>
      </c>
      <c r="C131" s="89">
        <v>503</v>
      </c>
      <c r="D131" s="90">
        <v>4000000000</v>
      </c>
      <c r="E131" s="91">
        <v>240</v>
      </c>
      <c r="F131" s="119">
        <v>1961.5740000000001</v>
      </c>
      <c r="G131" s="119"/>
      <c r="H131" s="119">
        <v>1961.5740000000001</v>
      </c>
      <c r="I131" s="119"/>
    </row>
    <row r="132" spans="1:10" ht="78" hidden="1" customHeight="1" x14ac:dyDescent="0.2">
      <c r="A132" s="76"/>
      <c r="B132" s="49" t="s">
        <v>187</v>
      </c>
      <c r="C132" s="89">
        <v>503</v>
      </c>
      <c r="D132" s="90" t="s">
        <v>214</v>
      </c>
      <c r="E132" s="91"/>
      <c r="F132" s="119">
        <f>F133</f>
        <v>0</v>
      </c>
      <c r="G132" s="119"/>
      <c r="H132" s="119">
        <f>H133</f>
        <v>0</v>
      </c>
      <c r="I132" s="119"/>
    </row>
    <row r="133" spans="1:10" ht="82.15" hidden="1" customHeight="1" x14ac:dyDescent="0.2">
      <c r="A133" s="76"/>
      <c r="B133" s="49" t="s">
        <v>216</v>
      </c>
      <c r="C133" s="89">
        <v>503</v>
      </c>
      <c r="D133" s="90" t="s">
        <v>215</v>
      </c>
      <c r="E133" s="91"/>
      <c r="F133" s="119">
        <f>F134</f>
        <v>0</v>
      </c>
      <c r="G133" s="119"/>
      <c r="H133" s="119">
        <f>H134</f>
        <v>0</v>
      </c>
      <c r="I133" s="119"/>
    </row>
    <row r="134" spans="1:10" ht="33.75" hidden="1" customHeight="1" x14ac:dyDescent="0.2">
      <c r="A134" s="76"/>
      <c r="B134" s="49" t="s">
        <v>75</v>
      </c>
      <c r="C134" s="89">
        <v>503</v>
      </c>
      <c r="D134" s="90" t="s">
        <v>215</v>
      </c>
      <c r="E134" s="91">
        <v>200</v>
      </c>
      <c r="F134" s="119">
        <f>F135</f>
        <v>0</v>
      </c>
      <c r="G134" s="119"/>
      <c r="H134" s="119">
        <f>H135</f>
        <v>0</v>
      </c>
      <c r="I134" s="119"/>
    </row>
    <row r="135" spans="1:10" ht="33.75" hidden="1" customHeight="1" x14ac:dyDescent="0.2">
      <c r="A135" s="76"/>
      <c r="B135" s="49" t="s">
        <v>76</v>
      </c>
      <c r="C135" s="89">
        <v>503</v>
      </c>
      <c r="D135" s="90" t="s">
        <v>215</v>
      </c>
      <c r="E135" s="91">
        <v>240</v>
      </c>
      <c r="F135" s="119">
        <v>0</v>
      </c>
      <c r="G135" s="119"/>
      <c r="H135" s="119">
        <v>0</v>
      </c>
      <c r="I135" s="119"/>
    </row>
    <row r="136" spans="1:10" ht="55.15" hidden="1" customHeight="1" x14ac:dyDescent="0.2">
      <c r="A136" s="76"/>
      <c r="B136" s="49" t="s">
        <v>221</v>
      </c>
      <c r="C136" s="89">
        <v>503</v>
      </c>
      <c r="D136" s="90" t="s">
        <v>212</v>
      </c>
      <c r="E136" s="91"/>
      <c r="F136" s="119">
        <f t="shared" ref="F136:I137" si="11">F137</f>
        <v>0</v>
      </c>
      <c r="G136" s="119">
        <f t="shared" si="11"/>
        <v>0</v>
      </c>
      <c r="H136" s="119">
        <f t="shared" si="11"/>
        <v>0</v>
      </c>
      <c r="I136" s="119">
        <f t="shared" si="11"/>
        <v>0</v>
      </c>
    </row>
    <row r="137" spans="1:10" ht="33.75" hidden="1" customHeight="1" x14ac:dyDescent="0.2">
      <c r="A137" s="76"/>
      <c r="B137" s="49" t="s">
        <v>75</v>
      </c>
      <c r="C137" s="89">
        <v>503</v>
      </c>
      <c r="D137" s="90" t="s">
        <v>212</v>
      </c>
      <c r="E137" s="91">
        <v>200</v>
      </c>
      <c r="F137" s="119">
        <f t="shared" si="11"/>
        <v>0</v>
      </c>
      <c r="G137" s="119">
        <f t="shared" si="11"/>
        <v>0</v>
      </c>
      <c r="H137" s="119">
        <f t="shared" si="11"/>
        <v>0</v>
      </c>
      <c r="I137" s="119">
        <f t="shared" si="11"/>
        <v>0</v>
      </c>
    </row>
    <row r="138" spans="1:10" ht="0.75" hidden="1" customHeight="1" x14ac:dyDescent="0.2">
      <c r="A138" s="76"/>
      <c r="B138" s="49" t="s">
        <v>76</v>
      </c>
      <c r="C138" s="89">
        <v>503</v>
      </c>
      <c r="D138" s="90" t="s">
        <v>212</v>
      </c>
      <c r="E138" s="91">
        <v>240</v>
      </c>
      <c r="F138" s="119">
        <v>0</v>
      </c>
      <c r="G138" s="119">
        <v>0</v>
      </c>
      <c r="H138" s="119">
        <v>0</v>
      </c>
      <c r="I138" s="119">
        <v>0</v>
      </c>
    </row>
    <row r="139" spans="1:10" s="7" customFormat="1" ht="0.75" hidden="1" customHeight="1" x14ac:dyDescent="0.2">
      <c r="A139" s="76"/>
      <c r="B139" s="50" t="s">
        <v>173</v>
      </c>
      <c r="C139" s="87">
        <v>503</v>
      </c>
      <c r="D139" s="88"/>
      <c r="E139" s="130"/>
      <c r="F139" s="35">
        <f>F140</f>
        <v>0</v>
      </c>
      <c r="G139" s="35">
        <f>G140</f>
        <v>0</v>
      </c>
      <c r="H139" s="35">
        <f>H140</f>
        <v>0</v>
      </c>
      <c r="I139" s="35">
        <f>I140</f>
        <v>0</v>
      </c>
      <c r="J139" s="80"/>
    </row>
    <row r="140" spans="1:10" s="7" customFormat="1" ht="41.25" hidden="1" customHeight="1" x14ac:dyDescent="0.2">
      <c r="A140" s="76"/>
      <c r="B140" s="49" t="s">
        <v>290</v>
      </c>
      <c r="C140" s="89">
        <v>503</v>
      </c>
      <c r="D140" s="90">
        <v>900000000</v>
      </c>
      <c r="E140" s="91"/>
      <c r="F140" s="119">
        <f>F141+F148</f>
        <v>0</v>
      </c>
      <c r="G140" s="119">
        <f>G141+G148</f>
        <v>0</v>
      </c>
      <c r="H140" s="119">
        <f>H141+H148</f>
        <v>0</v>
      </c>
      <c r="I140" s="119">
        <f>I141+I148</f>
        <v>0</v>
      </c>
      <c r="J140" s="80"/>
    </row>
    <row r="141" spans="1:10" s="7" customFormat="1" ht="51" hidden="1" x14ac:dyDescent="0.2">
      <c r="A141" s="76"/>
      <c r="B141" s="49" t="s">
        <v>170</v>
      </c>
      <c r="C141" s="89">
        <v>503</v>
      </c>
      <c r="D141" s="90" t="s">
        <v>41</v>
      </c>
      <c r="E141" s="91"/>
      <c r="F141" s="119">
        <f>F142+F145</f>
        <v>0</v>
      </c>
      <c r="G141" s="119">
        <f>G142+G145</f>
        <v>0</v>
      </c>
      <c r="H141" s="119">
        <f>H142+H145</f>
        <v>0</v>
      </c>
      <c r="I141" s="119">
        <f>I142+I145</f>
        <v>0</v>
      </c>
      <c r="J141" s="80"/>
    </row>
    <row r="142" spans="1:10" s="7" customFormat="1" hidden="1" x14ac:dyDescent="0.2">
      <c r="A142" s="76"/>
      <c r="B142" s="49" t="s">
        <v>186</v>
      </c>
      <c r="C142" s="89">
        <v>503</v>
      </c>
      <c r="D142" s="90" t="s">
        <v>184</v>
      </c>
      <c r="E142" s="91"/>
      <c r="F142" s="119">
        <f>F143</f>
        <v>0</v>
      </c>
      <c r="G142" s="119">
        <f t="shared" ref="G142:I143" si="12">G143</f>
        <v>0</v>
      </c>
      <c r="H142" s="119">
        <f>H143</f>
        <v>0</v>
      </c>
      <c r="I142" s="119">
        <f t="shared" si="12"/>
        <v>0</v>
      </c>
      <c r="J142" s="80"/>
    </row>
    <row r="143" spans="1:10" s="7" customFormat="1" ht="29.25" hidden="1" customHeight="1" x14ac:dyDescent="0.2">
      <c r="A143" s="76"/>
      <c r="B143" s="49" t="s">
        <v>75</v>
      </c>
      <c r="C143" s="89">
        <v>503</v>
      </c>
      <c r="D143" s="90" t="s">
        <v>184</v>
      </c>
      <c r="E143" s="91">
        <v>200</v>
      </c>
      <c r="F143" s="119">
        <f>F144</f>
        <v>0</v>
      </c>
      <c r="G143" s="119">
        <f t="shared" si="12"/>
        <v>0</v>
      </c>
      <c r="H143" s="119">
        <f>H144</f>
        <v>0</v>
      </c>
      <c r="I143" s="119">
        <f t="shared" si="12"/>
        <v>0</v>
      </c>
      <c r="J143" s="80"/>
    </row>
    <row r="144" spans="1:10" s="7" customFormat="1" ht="41.25" hidden="1" customHeight="1" x14ac:dyDescent="0.2">
      <c r="A144" s="76"/>
      <c r="B144" s="49" t="s">
        <v>76</v>
      </c>
      <c r="C144" s="89">
        <v>503</v>
      </c>
      <c r="D144" s="90" t="s">
        <v>184</v>
      </c>
      <c r="E144" s="91">
        <v>240</v>
      </c>
      <c r="F144" s="119"/>
      <c r="G144" s="119"/>
      <c r="H144" s="119"/>
      <c r="I144" s="119"/>
      <c r="J144" s="80"/>
    </row>
    <row r="145" spans="1:10" s="7" customFormat="1" hidden="1" x14ac:dyDescent="0.2">
      <c r="A145" s="76"/>
      <c r="B145" s="49" t="s">
        <v>229</v>
      </c>
      <c r="C145" s="89">
        <v>503</v>
      </c>
      <c r="D145" s="90" t="s">
        <v>235</v>
      </c>
      <c r="E145" s="91"/>
      <c r="F145" s="119">
        <f>F146</f>
        <v>0</v>
      </c>
      <c r="G145" s="119"/>
      <c r="H145" s="119">
        <f>H146</f>
        <v>0</v>
      </c>
      <c r="I145" s="119"/>
      <c r="J145" s="80"/>
    </row>
    <row r="146" spans="1:10" s="7" customFormat="1" ht="25.5" hidden="1" x14ac:dyDescent="0.2">
      <c r="A146" s="76"/>
      <c r="B146" s="49" t="s">
        <v>75</v>
      </c>
      <c r="C146" s="89">
        <v>503</v>
      </c>
      <c r="D146" s="90" t="s">
        <v>235</v>
      </c>
      <c r="E146" s="91">
        <v>200</v>
      </c>
      <c r="F146" s="119">
        <f>F147</f>
        <v>0</v>
      </c>
      <c r="G146" s="119"/>
      <c r="H146" s="119">
        <f>H147</f>
        <v>0</v>
      </c>
      <c r="I146" s="119"/>
      <c r="J146" s="80"/>
    </row>
    <row r="147" spans="1:10" s="7" customFormat="1" ht="25.5" hidden="1" x14ac:dyDescent="0.2">
      <c r="A147" s="76"/>
      <c r="B147" s="49" t="s">
        <v>76</v>
      </c>
      <c r="C147" s="89">
        <v>503</v>
      </c>
      <c r="D147" s="90" t="s">
        <v>235</v>
      </c>
      <c r="E147" s="91">
        <v>240</v>
      </c>
      <c r="F147" s="119"/>
      <c r="G147" s="119"/>
      <c r="H147" s="119"/>
      <c r="I147" s="119"/>
      <c r="J147" s="80"/>
    </row>
    <row r="148" spans="1:10" s="7" customFormat="1" ht="76.5" hidden="1" x14ac:dyDescent="0.2">
      <c r="A148" s="76"/>
      <c r="B148" s="49" t="s">
        <v>108</v>
      </c>
      <c r="C148" s="89">
        <v>503</v>
      </c>
      <c r="D148" s="90" t="s">
        <v>223</v>
      </c>
      <c r="E148" s="91"/>
      <c r="F148" s="119">
        <f>F149</f>
        <v>0</v>
      </c>
      <c r="G148" s="119"/>
      <c r="H148" s="119">
        <f>H149</f>
        <v>0</v>
      </c>
      <c r="I148" s="119"/>
      <c r="J148" s="80"/>
    </row>
    <row r="149" spans="1:10" s="7" customFormat="1" ht="51" hidden="1" x14ac:dyDescent="0.2">
      <c r="A149" s="76"/>
      <c r="B149" s="49" t="s">
        <v>246</v>
      </c>
      <c r="C149" s="89">
        <v>503</v>
      </c>
      <c r="D149" s="90" t="s">
        <v>245</v>
      </c>
      <c r="E149" s="91"/>
      <c r="F149" s="119">
        <f>F150</f>
        <v>0</v>
      </c>
      <c r="G149" s="119"/>
      <c r="H149" s="119">
        <f>H150</f>
        <v>0</v>
      </c>
      <c r="I149" s="119"/>
      <c r="J149" s="80"/>
    </row>
    <row r="150" spans="1:10" s="7" customFormat="1" ht="25.5" hidden="1" x14ac:dyDescent="0.2">
      <c r="A150" s="76"/>
      <c r="B150" s="49" t="s">
        <v>75</v>
      </c>
      <c r="C150" s="89">
        <v>503</v>
      </c>
      <c r="D150" s="90" t="s">
        <v>245</v>
      </c>
      <c r="E150" s="91">
        <v>200</v>
      </c>
      <c r="F150" s="119">
        <f>F151</f>
        <v>0</v>
      </c>
      <c r="G150" s="119"/>
      <c r="H150" s="119">
        <f>H151</f>
        <v>0</v>
      </c>
      <c r="I150" s="119"/>
      <c r="J150" s="80"/>
    </row>
    <row r="151" spans="1:10" s="7" customFormat="1" ht="25.5" hidden="1" x14ac:dyDescent="0.2">
      <c r="A151" s="76"/>
      <c r="B151" s="49" t="s">
        <v>76</v>
      </c>
      <c r="C151" s="89">
        <v>503</v>
      </c>
      <c r="D151" s="90" t="s">
        <v>245</v>
      </c>
      <c r="E151" s="91">
        <v>240</v>
      </c>
      <c r="F151" s="119"/>
      <c r="G151" s="119"/>
      <c r="H151" s="119"/>
      <c r="I151" s="119"/>
      <c r="J151" s="80"/>
    </row>
    <row r="152" spans="1:10" s="7" customFormat="1" ht="25.5" hidden="1" x14ac:dyDescent="0.2">
      <c r="A152" s="129"/>
      <c r="B152" s="50" t="s">
        <v>242</v>
      </c>
      <c r="C152" s="87">
        <v>602</v>
      </c>
      <c r="D152" s="88"/>
      <c r="E152" s="130"/>
      <c r="F152" s="35">
        <f>F153</f>
        <v>0</v>
      </c>
      <c r="G152" s="35">
        <f>G153</f>
        <v>0</v>
      </c>
      <c r="H152" s="35">
        <f>H153</f>
        <v>0</v>
      </c>
      <c r="I152" s="35">
        <f>I153</f>
        <v>0</v>
      </c>
      <c r="J152" s="80"/>
    </row>
    <row r="153" spans="1:10" s="7" customFormat="1" hidden="1" x14ac:dyDescent="0.2">
      <c r="A153" s="76"/>
      <c r="B153" s="49" t="s">
        <v>94</v>
      </c>
      <c r="C153" s="89">
        <v>602</v>
      </c>
      <c r="D153" s="90">
        <v>9000000000</v>
      </c>
      <c r="E153" s="91"/>
      <c r="F153" s="119">
        <f>F154+F159</f>
        <v>0</v>
      </c>
      <c r="G153" s="119">
        <f>G154+G159</f>
        <v>0</v>
      </c>
      <c r="H153" s="119">
        <f>H154+H159</f>
        <v>0</v>
      </c>
      <c r="I153" s="119">
        <f>I154+I159</f>
        <v>0</v>
      </c>
      <c r="J153" s="80"/>
    </row>
    <row r="154" spans="1:10" s="7" customFormat="1" ht="25.5" hidden="1" x14ac:dyDescent="0.2">
      <c r="A154" s="76"/>
      <c r="B154" s="49" t="s">
        <v>176</v>
      </c>
      <c r="C154" s="89">
        <v>602</v>
      </c>
      <c r="D154" s="90">
        <v>9000070000</v>
      </c>
      <c r="E154" s="91"/>
      <c r="F154" s="119">
        <f t="shared" ref="F154:I157" si="13">F155</f>
        <v>0</v>
      </c>
      <c r="G154" s="119">
        <f t="shared" si="13"/>
        <v>0</v>
      </c>
      <c r="H154" s="119">
        <f t="shared" si="13"/>
        <v>0</v>
      </c>
      <c r="I154" s="119">
        <f t="shared" si="13"/>
        <v>0</v>
      </c>
      <c r="J154" s="80"/>
    </row>
    <row r="155" spans="1:10" s="7" customFormat="1" ht="25.5" hidden="1" x14ac:dyDescent="0.2">
      <c r="A155" s="76"/>
      <c r="B155" s="95" t="s">
        <v>236</v>
      </c>
      <c r="C155" s="89">
        <v>602</v>
      </c>
      <c r="D155" s="90">
        <v>9000076000</v>
      </c>
      <c r="E155" s="91"/>
      <c r="F155" s="119">
        <f t="shared" si="13"/>
        <v>0</v>
      </c>
      <c r="G155" s="119">
        <f t="shared" si="13"/>
        <v>0</v>
      </c>
      <c r="H155" s="119">
        <f t="shared" si="13"/>
        <v>0</v>
      </c>
      <c r="I155" s="119">
        <f t="shared" si="13"/>
        <v>0</v>
      </c>
      <c r="J155" s="80"/>
    </row>
    <row r="156" spans="1:10" s="7" customFormat="1" ht="38.25" hidden="1" x14ac:dyDescent="0.2">
      <c r="A156" s="76"/>
      <c r="B156" s="95" t="s">
        <v>239</v>
      </c>
      <c r="C156" s="89">
        <v>602</v>
      </c>
      <c r="D156" s="90">
        <v>9000076230</v>
      </c>
      <c r="E156" s="91"/>
      <c r="F156" s="119">
        <f t="shared" si="13"/>
        <v>0</v>
      </c>
      <c r="G156" s="119">
        <f t="shared" si="13"/>
        <v>0</v>
      </c>
      <c r="H156" s="119">
        <f t="shared" si="13"/>
        <v>0</v>
      </c>
      <c r="I156" s="119">
        <f t="shared" si="13"/>
        <v>0</v>
      </c>
      <c r="J156" s="80"/>
    </row>
    <row r="157" spans="1:10" s="7" customFormat="1" ht="25.5" hidden="1" x14ac:dyDescent="0.2">
      <c r="A157" s="76"/>
      <c r="B157" s="49" t="s">
        <v>75</v>
      </c>
      <c r="C157" s="89">
        <v>602</v>
      </c>
      <c r="D157" s="90">
        <v>9000076230</v>
      </c>
      <c r="E157" s="91">
        <v>200</v>
      </c>
      <c r="F157" s="119">
        <f t="shared" si="13"/>
        <v>0</v>
      </c>
      <c r="G157" s="119">
        <f t="shared" si="13"/>
        <v>0</v>
      </c>
      <c r="H157" s="119">
        <f t="shared" si="13"/>
        <v>0</v>
      </c>
      <c r="I157" s="119">
        <f t="shared" si="13"/>
        <v>0</v>
      </c>
      <c r="J157" s="80"/>
    </row>
    <row r="158" spans="1:10" s="7" customFormat="1" ht="25.5" hidden="1" x14ac:dyDescent="0.2">
      <c r="A158" s="76"/>
      <c r="B158" s="49" t="s">
        <v>76</v>
      </c>
      <c r="C158" s="89">
        <v>602</v>
      </c>
      <c r="D158" s="90">
        <v>9000076230</v>
      </c>
      <c r="E158" s="91">
        <v>240</v>
      </c>
      <c r="F158" s="119"/>
      <c r="G158" s="119"/>
      <c r="H158" s="119"/>
      <c r="I158" s="119"/>
      <c r="J158" s="80"/>
    </row>
    <row r="159" spans="1:10" s="7" customFormat="1" ht="76.5" hidden="1" x14ac:dyDescent="0.2">
      <c r="A159" s="76"/>
      <c r="B159" s="49" t="s">
        <v>108</v>
      </c>
      <c r="C159" s="89">
        <v>602</v>
      </c>
      <c r="D159" s="90" t="s">
        <v>30</v>
      </c>
      <c r="E159" s="91"/>
      <c r="F159" s="119">
        <f>F160</f>
        <v>0</v>
      </c>
      <c r="G159" s="119"/>
      <c r="H159" s="119">
        <f>H160</f>
        <v>0</v>
      </c>
      <c r="I159" s="119"/>
      <c r="J159" s="80"/>
    </row>
    <row r="160" spans="1:10" s="7" customFormat="1" ht="27.75" hidden="1" customHeight="1" x14ac:dyDescent="0.2">
      <c r="A160" s="76"/>
      <c r="B160" s="49" t="s">
        <v>240</v>
      </c>
      <c r="C160" s="89">
        <v>602</v>
      </c>
      <c r="D160" s="90" t="s">
        <v>241</v>
      </c>
      <c r="E160" s="91"/>
      <c r="F160" s="119">
        <f>F161</f>
        <v>0</v>
      </c>
      <c r="G160" s="119"/>
      <c r="H160" s="119">
        <f>H161</f>
        <v>0</v>
      </c>
      <c r="I160" s="119"/>
      <c r="J160" s="80"/>
    </row>
    <row r="161" spans="1:10" s="7" customFormat="1" ht="25.5" hidden="1" x14ac:dyDescent="0.2">
      <c r="A161" s="76"/>
      <c r="B161" s="49" t="s">
        <v>75</v>
      </c>
      <c r="C161" s="89">
        <v>602</v>
      </c>
      <c r="D161" s="90" t="s">
        <v>241</v>
      </c>
      <c r="E161" s="91">
        <v>200</v>
      </c>
      <c r="F161" s="119">
        <f>F162</f>
        <v>0</v>
      </c>
      <c r="G161" s="119"/>
      <c r="H161" s="119">
        <f>H162</f>
        <v>0</v>
      </c>
      <c r="I161" s="119"/>
      <c r="J161" s="80"/>
    </row>
    <row r="162" spans="1:10" s="7" customFormat="1" ht="25.5" hidden="1" x14ac:dyDescent="0.2">
      <c r="A162" s="76"/>
      <c r="B162" s="49" t="s">
        <v>76</v>
      </c>
      <c r="C162" s="89">
        <v>602</v>
      </c>
      <c r="D162" s="90" t="s">
        <v>241</v>
      </c>
      <c r="E162" s="91">
        <v>240</v>
      </c>
      <c r="F162" s="119"/>
      <c r="G162" s="119"/>
      <c r="H162" s="119"/>
      <c r="I162" s="119"/>
      <c r="J162" s="80"/>
    </row>
    <row r="163" spans="1:10" s="7" customFormat="1" x14ac:dyDescent="0.2">
      <c r="A163" s="129"/>
      <c r="B163" s="50" t="s">
        <v>250</v>
      </c>
      <c r="C163" s="87">
        <v>605</v>
      </c>
      <c r="D163" s="88"/>
      <c r="E163" s="130"/>
      <c r="F163" s="35">
        <f>F164</f>
        <v>530.82899999999995</v>
      </c>
      <c r="G163" s="35">
        <f t="shared" ref="G163:I163" si="14">G164</f>
        <v>504.303</v>
      </c>
      <c r="H163" s="35">
        <f t="shared" si="14"/>
        <v>0</v>
      </c>
      <c r="I163" s="35">
        <f t="shared" si="14"/>
        <v>0</v>
      </c>
      <c r="J163" s="80"/>
    </row>
    <row r="164" spans="1:10" s="80" customFormat="1" ht="25.5" x14ac:dyDescent="0.2">
      <c r="A164" s="76"/>
      <c r="B164" s="49" t="s">
        <v>297</v>
      </c>
      <c r="C164" s="89">
        <v>605</v>
      </c>
      <c r="D164" s="90">
        <v>200000000</v>
      </c>
      <c r="E164" s="91"/>
      <c r="F164" s="119">
        <f>F165</f>
        <v>530.82899999999995</v>
      </c>
      <c r="G164" s="119">
        <f>G165</f>
        <v>504.303</v>
      </c>
      <c r="H164" s="119"/>
      <c r="I164" s="119"/>
    </row>
    <row r="165" spans="1:10" s="80" customFormat="1" ht="25.5" x14ac:dyDescent="0.2">
      <c r="A165" s="76"/>
      <c r="B165" s="49" t="s">
        <v>75</v>
      </c>
      <c r="C165" s="89">
        <v>605</v>
      </c>
      <c r="D165" s="90">
        <v>200000000</v>
      </c>
      <c r="E165" s="91">
        <v>200</v>
      </c>
      <c r="F165" s="119">
        <f>F166</f>
        <v>530.82899999999995</v>
      </c>
      <c r="G165" s="119">
        <f>G166</f>
        <v>504.303</v>
      </c>
      <c r="H165" s="119"/>
      <c r="I165" s="119"/>
    </row>
    <row r="166" spans="1:10" s="80" customFormat="1" ht="25.5" x14ac:dyDescent="0.2">
      <c r="A166" s="76"/>
      <c r="B166" s="49" t="s">
        <v>76</v>
      </c>
      <c r="C166" s="89">
        <v>605</v>
      </c>
      <c r="D166" s="90">
        <v>200000000</v>
      </c>
      <c r="E166" s="91">
        <v>240</v>
      </c>
      <c r="F166" s="119">
        <v>530.82899999999995</v>
      </c>
      <c r="G166" s="119">
        <v>504.303</v>
      </c>
      <c r="H166" s="119">
        <v>0</v>
      </c>
      <c r="I166" s="119">
        <v>0</v>
      </c>
    </row>
    <row r="167" spans="1:10" x14ac:dyDescent="0.2">
      <c r="A167" s="76">
        <v>0</v>
      </c>
      <c r="B167" s="50" t="s">
        <v>166</v>
      </c>
      <c r="C167" s="87">
        <v>707</v>
      </c>
      <c r="D167" s="88">
        <v>0</v>
      </c>
      <c r="E167" s="130">
        <v>0</v>
      </c>
      <c r="F167" s="35">
        <f>F168</f>
        <v>2576.8220000000001</v>
      </c>
      <c r="G167" s="35">
        <f t="shared" ref="G167:I167" si="15">G168</f>
        <v>397.81099999999998</v>
      </c>
      <c r="H167" s="35">
        <f t="shared" si="15"/>
        <v>2702.645</v>
      </c>
      <c r="I167" s="35">
        <f t="shared" si="15"/>
        <v>397.81099999999998</v>
      </c>
    </row>
    <row r="168" spans="1:10" ht="25.5" x14ac:dyDescent="0.2">
      <c r="A168" s="76">
        <v>0</v>
      </c>
      <c r="B168" s="49" t="s">
        <v>301</v>
      </c>
      <c r="C168" s="89">
        <v>707</v>
      </c>
      <c r="D168" s="90" t="s">
        <v>32</v>
      </c>
      <c r="E168" s="91">
        <v>0</v>
      </c>
      <c r="F168" s="119">
        <f>F174</f>
        <v>2576.8220000000001</v>
      </c>
      <c r="G168" s="119">
        <f>G174</f>
        <v>397.81099999999998</v>
      </c>
      <c r="H168" s="119">
        <f>H174</f>
        <v>2702.645</v>
      </c>
      <c r="I168" s="119">
        <f>I174</f>
        <v>397.81099999999998</v>
      </c>
    </row>
    <row r="169" spans="1:10" ht="25.5" hidden="1" x14ac:dyDescent="0.2">
      <c r="A169" s="76">
        <v>0</v>
      </c>
      <c r="B169" s="49" t="s">
        <v>113</v>
      </c>
      <c r="C169" s="89">
        <v>707</v>
      </c>
      <c r="D169" s="90" t="s">
        <v>32</v>
      </c>
      <c r="E169" s="91">
        <v>0</v>
      </c>
      <c r="F169" s="119">
        <v>0</v>
      </c>
      <c r="G169" s="119">
        <v>1</v>
      </c>
      <c r="H169" s="119">
        <v>0</v>
      </c>
      <c r="I169" s="119">
        <v>1</v>
      </c>
    </row>
    <row r="170" spans="1:10" ht="38.25" hidden="1" x14ac:dyDescent="0.2">
      <c r="A170" s="76">
        <v>0</v>
      </c>
      <c r="B170" s="49" t="s">
        <v>101</v>
      </c>
      <c r="C170" s="89">
        <v>707</v>
      </c>
      <c r="D170" s="90" t="s">
        <v>33</v>
      </c>
      <c r="E170" s="91">
        <v>0</v>
      </c>
      <c r="F170" s="119">
        <v>0</v>
      </c>
      <c r="G170" s="119">
        <v>0</v>
      </c>
      <c r="H170" s="119">
        <v>0</v>
      </c>
      <c r="I170" s="119">
        <v>0</v>
      </c>
    </row>
    <row r="171" spans="1:10" ht="38.25" hidden="1" x14ac:dyDescent="0.2">
      <c r="A171" s="76">
        <v>0</v>
      </c>
      <c r="B171" s="49" t="s">
        <v>101</v>
      </c>
      <c r="C171" s="89">
        <v>707</v>
      </c>
      <c r="D171" s="90" t="s">
        <v>33</v>
      </c>
      <c r="E171" s="91">
        <v>0</v>
      </c>
      <c r="F171" s="119">
        <v>0</v>
      </c>
      <c r="G171" s="119">
        <v>0</v>
      </c>
      <c r="H171" s="119">
        <v>0</v>
      </c>
      <c r="I171" s="119">
        <v>0</v>
      </c>
    </row>
    <row r="172" spans="1:10" ht="38.25" hidden="1" x14ac:dyDescent="0.2">
      <c r="A172" s="76">
        <v>0</v>
      </c>
      <c r="B172" s="49" t="s">
        <v>101</v>
      </c>
      <c r="C172" s="89">
        <v>707</v>
      </c>
      <c r="D172" s="90" t="s">
        <v>33</v>
      </c>
      <c r="E172" s="91">
        <v>0</v>
      </c>
      <c r="F172" s="119">
        <v>0</v>
      </c>
      <c r="G172" s="119">
        <v>0</v>
      </c>
      <c r="H172" s="119">
        <v>0</v>
      </c>
      <c r="I172" s="119">
        <v>0</v>
      </c>
    </row>
    <row r="173" spans="1:10" ht="38.25" hidden="1" x14ac:dyDescent="0.2">
      <c r="A173" s="76">
        <v>0</v>
      </c>
      <c r="B173" s="49" t="s">
        <v>101</v>
      </c>
      <c r="C173" s="89">
        <v>707</v>
      </c>
      <c r="D173" s="90" t="s">
        <v>33</v>
      </c>
      <c r="E173" s="91">
        <v>0</v>
      </c>
      <c r="F173" s="119">
        <v>0</v>
      </c>
      <c r="G173" s="119">
        <v>0</v>
      </c>
      <c r="H173" s="119">
        <v>0</v>
      </c>
      <c r="I173" s="119">
        <v>0</v>
      </c>
    </row>
    <row r="174" spans="1:10" ht="25.5" x14ac:dyDescent="0.2">
      <c r="A174" s="76">
        <v>0</v>
      </c>
      <c r="B174" s="49" t="s">
        <v>102</v>
      </c>
      <c r="C174" s="89">
        <v>707</v>
      </c>
      <c r="D174" s="90" t="s">
        <v>32</v>
      </c>
      <c r="E174" s="91">
        <v>600</v>
      </c>
      <c r="F174" s="119">
        <f>F175</f>
        <v>2576.8220000000001</v>
      </c>
      <c r="G174" s="119">
        <f t="shared" ref="G174:I174" si="16">G175</f>
        <v>397.81099999999998</v>
      </c>
      <c r="H174" s="119">
        <f t="shared" si="16"/>
        <v>2702.645</v>
      </c>
      <c r="I174" s="119">
        <f t="shared" si="16"/>
        <v>397.81099999999998</v>
      </c>
    </row>
    <row r="175" spans="1:10" x14ac:dyDescent="0.2">
      <c r="A175" s="76">
        <v>0</v>
      </c>
      <c r="B175" s="49" t="s">
        <v>103</v>
      </c>
      <c r="C175" s="89">
        <v>707</v>
      </c>
      <c r="D175" s="90" t="s">
        <v>32</v>
      </c>
      <c r="E175" s="91">
        <v>620</v>
      </c>
      <c r="F175" s="119">
        <v>2576.8220000000001</v>
      </c>
      <c r="G175" s="119">
        <v>397.81099999999998</v>
      </c>
      <c r="H175" s="119">
        <v>2702.645</v>
      </c>
      <c r="I175" s="119">
        <v>397.81099999999998</v>
      </c>
    </row>
    <row r="176" spans="1:10" ht="51" hidden="1" x14ac:dyDescent="0.2">
      <c r="A176" s="76">
        <v>0</v>
      </c>
      <c r="B176" s="49" t="s">
        <v>187</v>
      </c>
      <c r="C176" s="89">
        <v>707</v>
      </c>
      <c r="D176" s="90" t="s">
        <v>203</v>
      </c>
      <c r="E176" s="91">
        <v>0</v>
      </c>
      <c r="F176" s="119">
        <f>F177</f>
        <v>0</v>
      </c>
      <c r="G176" s="119">
        <f>G177</f>
        <v>0</v>
      </c>
      <c r="H176" s="119">
        <f>H177</f>
        <v>0</v>
      </c>
      <c r="I176" s="119">
        <f>I177</f>
        <v>0</v>
      </c>
    </row>
    <row r="177" spans="1:10" ht="67.5" hidden="1" customHeight="1" x14ac:dyDescent="0.2">
      <c r="A177" s="76">
        <v>0</v>
      </c>
      <c r="B177" s="49" t="s">
        <v>114</v>
      </c>
      <c r="C177" s="89">
        <v>707</v>
      </c>
      <c r="D177" s="90" t="s">
        <v>196</v>
      </c>
      <c r="E177" s="91">
        <v>0</v>
      </c>
      <c r="F177" s="119">
        <f>F180</f>
        <v>0</v>
      </c>
      <c r="G177" s="119">
        <f>G180</f>
        <v>0</v>
      </c>
      <c r="H177" s="119">
        <f>H180</f>
        <v>0</v>
      </c>
      <c r="I177" s="119">
        <f>I180</f>
        <v>0</v>
      </c>
    </row>
    <row r="178" spans="1:10" ht="51" hidden="1" x14ac:dyDescent="0.2">
      <c r="A178" s="76">
        <v>0</v>
      </c>
      <c r="B178" s="49" t="s">
        <v>114</v>
      </c>
      <c r="C178" s="89">
        <v>707</v>
      </c>
      <c r="D178" s="90" t="s">
        <v>34</v>
      </c>
      <c r="E178" s="91">
        <v>0</v>
      </c>
      <c r="F178" s="119">
        <v>0</v>
      </c>
      <c r="G178" s="119">
        <v>0</v>
      </c>
      <c r="H178" s="119">
        <v>0</v>
      </c>
      <c r="I178" s="119">
        <v>0</v>
      </c>
    </row>
    <row r="179" spans="1:10" ht="51" hidden="1" x14ac:dyDescent="0.2">
      <c r="A179" s="76">
        <v>0</v>
      </c>
      <c r="B179" s="49" t="s">
        <v>114</v>
      </c>
      <c r="C179" s="89">
        <v>707</v>
      </c>
      <c r="D179" s="90" t="s">
        <v>34</v>
      </c>
      <c r="E179" s="91">
        <v>0</v>
      </c>
      <c r="F179" s="119">
        <v>0</v>
      </c>
      <c r="G179" s="119">
        <v>0</v>
      </c>
      <c r="H179" s="119">
        <v>0</v>
      </c>
      <c r="I179" s="119">
        <v>0</v>
      </c>
    </row>
    <row r="180" spans="1:10" ht="38.25" hidden="1" x14ac:dyDescent="0.2">
      <c r="A180" s="76">
        <v>0</v>
      </c>
      <c r="B180" s="49" t="s">
        <v>115</v>
      </c>
      <c r="C180" s="89">
        <v>707</v>
      </c>
      <c r="D180" s="90" t="s">
        <v>197</v>
      </c>
      <c r="E180" s="91">
        <v>0</v>
      </c>
      <c r="F180" s="119">
        <f t="shared" ref="F180:I181" si="17">F181</f>
        <v>0</v>
      </c>
      <c r="G180" s="119">
        <f t="shared" si="17"/>
        <v>0</v>
      </c>
      <c r="H180" s="119">
        <f t="shared" si="17"/>
        <v>0</v>
      </c>
      <c r="I180" s="119">
        <f t="shared" si="17"/>
        <v>0</v>
      </c>
    </row>
    <row r="181" spans="1:10" ht="25.5" hidden="1" x14ac:dyDescent="0.2">
      <c r="A181" s="76">
        <v>0</v>
      </c>
      <c r="B181" s="49" t="s">
        <v>102</v>
      </c>
      <c r="C181" s="89">
        <v>707</v>
      </c>
      <c r="D181" s="90" t="s">
        <v>197</v>
      </c>
      <c r="E181" s="91">
        <v>600</v>
      </c>
      <c r="F181" s="119">
        <f t="shared" si="17"/>
        <v>0</v>
      </c>
      <c r="G181" s="119">
        <f t="shared" si="17"/>
        <v>0</v>
      </c>
      <c r="H181" s="119">
        <f t="shared" si="17"/>
        <v>0</v>
      </c>
      <c r="I181" s="119">
        <f t="shared" si="17"/>
        <v>0</v>
      </c>
    </row>
    <row r="182" spans="1:10" hidden="1" x14ac:dyDescent="0.2">
      <c r="A182" s="76">
        <v>0</v>
      </c>
      <c r="B182" s="49" t="s">
        <v>103</v>
      </c>
      <c r="C182" s="89">
        <v>707</v>
      </c>
      <c r="D182" s="90" t="s">
        <v>197</v>
      </c>
      <c r="E182" s="91">
        <v>620</v>
      </c>
      <c r="F182" s="119"/>
      <c r="G182" s="119"/>
      <c r="H182" s="119"/>
      <c r="I182" s="119"/>
    </row>
    <row r="183" spans="1:10" x14ac:dyDescent="0.2">
      <c r="A183" s="76">
        <v>0</v>
      </c>
      <c r="B183" s="50" t="s">
        <v>117</v>
      </c>
      <c r="C183" s="87">
        <v>801</v>
      </c>
      <c r="D183" s="88">
        <v>0</v>
      </c>
      <c r="E183" s="130">
        <v>0</v>
      </c>
      <c r="F183" s="35">
        <f>F184+F208+F229+F192</f>
        <v>36101.573000000004</v>
      </c>
      <c r="G183" s="35">
        <f t="shared" ref="G183:I183" si="18">G184+G208+G229+G192</f>
        <v>0</v>
      </c>
      <c r="H183" s="35">
        <f t="shared" si="18"/>
        <v>38457.695999999996</v>
      </c>
      <c r="I183" s="35">
        <f t="shared" si="18"/>
        <v>0</v>
      </c>
    </row>
    <row r="184" spans="1:10" ht="25.5" x14ac:dyDescent="0.2">
      <c r="A184" s="76">
        <v>0</v>
      </c>
      <c r="B184" s="49" t="s">
        <v>302</v>
      </c>
      <c r="C184" s="89">
        <v>801</v>
      </c>
      <c r="D184" s="90" t="s">
        <v>32</v>
      </c>
      <c r="E184" s="91">
        <v>0</v>
      </c>
      <c r="F184" s="119">
        <f>F190</f>
        <v>32684.13</v>
      </c>
      <c r="G184" s="119">
        <f>G190</f>
        <v>0</v>
      </c>
      <c r="H184" s="119">
        <f>H190</f>
        <v>35040.252999999997</v>
      </c>
      <c r="I184" s="119">
        <f>I190</f>
        <v>0</v>
      </c>
    </row>
    <row r="185" spans="1:10" ht="25.5" hidden="1" x14ac:dyDescent="0.2">
      <c r="A185" s="76">
        <v>0</v>
      </c>
      <c r="B185" s="49" t="s">
        <v>113</v>
      </c>
      <c r="C185" s="89">
        <v>801</v>
      </c>
      <c r="D185" s="90" t="s">
        <v>32</v>
      </c>
      <c r="E185" s="91">
        <v>0</v>
      </c>
      <c r="F185" s="119">
        <v>0</v>
      </c>
      <c r="G185" s="119">
        <v>0</v>
      </c>
      <c r="H185" s="119">
        <v>0</v>
      </c>
      <c r="I185" s="119">
        <v>0</v>
      </c>
    </row>
    <row r="186" spans="1:10" ht="38.25" hidden="1" x14ac:dyDescent="0.2">
      <c r="A186" s="76">
        <v>0</v>
      </c>
      <c r="B186" s="49" t="s">
        <v>101</v>
      </c>
      <c r="C186" s="89">
        <v>801</v>
      </c>
      <c r="D186" s="90" t="s">
        <v>36</v>
      </c>
      <c r="E186" s="91">
        <v>0</v>
      </c>
      <c r="F186" s="119">
        <v>0</v>
      </c>
      <c r="G186" s="119">
        <v>0</v>
      </c>
      <c r="H186" s="119">
        <v>0</v>
      </c>
      <c r="I186" s="119">
        <v>0</v>
      </c>
    </row>
    <row r="187" spans="1:10" ht="38.25" hidden="1" x14ac:dyDescent="0.2">
      <c r="A187" s="76">
        <v>0</v>
      </c>
      <c r="B187" s="49" t="s">
        <v>101</v>
      </c>
      <c r="C187" s="89">
        <v>801</v>
      </c>
      <c r="D187" s="90" t="s">
        <v>36</v>
      </c>
      <c r="E187" s="91">
        <v>0</v>
      </c>
      <c r="F187" s="119">
        <v>0</v>
      </c>
      <c r="G187" s="119">
        <v>0</v>
      </c>
      <c r="H187" s="119">
        <v>0</v>
      </c>
      <c r="I187" s="119">
        <v>0</v>
      </c>
    </row>
    <row r="188" spans="1:10" ht="38.25" hidden="1" x14ac:dyDescent="0.2">
      <c r="A188" s="76">
        <v>0</v>
      </c>
      <c r="B188" s="49" t="s">
        <v>101</v>
      </c>
      <c r="C188" s="89">
        <v>801</v>
      </c>
      <c r="D188" s="90" t="s">
        <v>36</v>
      </c>
      <c r="E188" s="91">
        <v>0</v>
      </c>
      <c r="F188" s="119">
        <v>0</v>
      </c>
      <c r="G188" s="119">
        <v>0</v>
      </c>
      <c r="H188" s="119">
        <v>0</v>
      </c>
      <c r="I188" s="119">
        <v>0</v>
      </c>
    </row>
    <row r="189" spans="1:10" ht="38.25" hidden="1" x14ac:dyDescent="0.2">
      <c r="A189" s="76">
        <v>0</v>
      </c>
      <c r="B189" s="49" t="s">
        <v>101</v>
      </c>
      <c r="C189" s="89">
        <v>801</v>
      </c>
      <c r="D189" s="90" t="s">
        <v>36</v>
      </c>
      <c r="E189" s="91">
        <v>0</v>
      </c>
      <c r="F189" s="119">
        <v>0</v>
      </c>
      <c r="G189" s="119">
        <v>0</v>
      </c>
      <c r="H189" s="119">
        <v>0</v>
      </c>
      <c r="I189" s="119">
        <v>0</v>
      </c>
    </row>
    <row r="190" spans="1:10" ht="25.5" x14ac:dyDescent="0.2">
      <c r="A190" s="76">
        <v>0</v>
      </c>
      <c r="B190" s="49" t="s">
        <v>102</v>
      </c>
      <c r="C190" s="89">
        <v>801</v>
      </c>
      <c r="D190" s="90" t="s">
        <v>32</v>
      </c>
      <c r="E190" s="91">
        <v>600</v>
      </c>
      <c r="F190" s="119">
        <f>F191</f>
        <v>32684.13</v>
      </c>
      <c r="G190" s="119">
        <f t="shared" ref="G190:I190" si="19">G191</f>
        <v>0</v>
      </c>
      <c r="H190" s="119">
        <f t="shared" si="19"/>
        <v>35040.252999999997</v>
      </c>
      <c r="I190" s="119">
        <f t="shared" si="19"/>
        <v>0</v>
      </c>
    </row>
    <row r="191" spans="1:10" s="2" customFormat="1" ht="13.5" customHeight="1" x14ac:dyDescent="0.2">
      <c r="A191" s="76">
        <v>0</v>
      </c>
      <c r="B191" s="49" t="s">
        <v>103</v>
      </c>
      <c r="C191" s="89">
        <v>801</v>
      </c>
      <c r="D191" s="90" t="s">
        <v>32</v>
      </c>
      <c r="E191" s="91">
        <v>620</v>
      </c>
      <c r="F191" s="119">
        <v>32684.13</v>
      </c>
      <c r="G191" s="119"/>
      <c r="H191" s="119">
        <v>35040.252999999997</v>
      </c>
      <c r="I191" s="119"/>
      <c r="J191" s="80"/>
    </row>
    <row r="192" spans="1:10" s="79" customFormat="1" ht="38.25" x14ac:dyDescent="0.2">
      <c r="A192" s="76"/>
      <c r="B192" s="49" t="s">
        <v>303</v>
      </c>
      <c r="C192" s="89">
        <v>801</v>
      </c>
      <c r="D192" s="90">
        <v>4800000000</v>
      </c>
      <c r="E192" s="91"/>
      <c r="F192" s="119">
        <f>F193</f>
        <v>3417.4430000000002</v>
      </c>
      <c r="G192" s="119">
        <f t="shared" ref="G192:H192" si="20">G193</f>
        <v>0</v>
      </c>
      <c r="H192" s="119">
        <f t="shared" si="20"/>
        <v>3417.4430000000002</v>
      </c>
      <c r="I192" s="119"/>
      <c r="J192" s="80"/>
    </row>
    <row r="193" spans="1:10" s="2" customFormat="1" ht="30.75" customHeight="1" x14ac:dyDescent="0.2">
      <c r="A193" s="76"/>
      <c r="B193" s="49" t="s">
        <v>102</v>
      </c>
      <c r="C193" s="89">
        <v>801</v>
      </c>
      <c r="D193" s="90">
        <v>4800000000</v>
      </c>
      <c r="E193" s="91">
        <v>600</v>
      </c>
      <c r="F193" s="119">
        <f>F194</f>
        <v>3417.4430000000002</v>
      </c>
      <c r="G193" s="119">
        <f t="shared" ref="G193:H193" si="21">G194</f>
        <v>0</v>
      </c>
      <c r="H193" s="119">
        <f t="shared" si="21"/>
        <v>3417.4430000000002</v>
      </c>
      <c r="I193" s="119"/>
      <c r="J193" s="80"/>
    </row>
    <row r="194" spans="1:10" ht="12" customHeight="1" x14ac:dyDescent="0.2">
      <c r="A194" s="76">
        <v>0</v>
      </c>
      <c r="B194" s="49" t="s">
        <v>103</v>
      </c>
      <c r="C194" s="89">
        <v>801</v>
      </c>
      <c r="D194" s="90">
        <v>4800000000</v>
      </c>
      <c r="E194" s="91">
        <v>620</v>
      </c>
      <c r="F194" s="119">
        <v>3417.4430000000002</v>
      </c>
      <c r="G194" s="119">
        <f>G195</f>
        <v>0</v>
      </c>
      <c r="H194" s="119">
        <v>3417.4430000000002</v>
      </c>
      <c r="I194" s="119">
        <f>I195</f>
        <v>0</v>
      </c>
    </row>
    <row r="195" spans="1:10" ht="75" hidden="1" customHeight="1" x14ac:dyDescent="0.2">
      <c r="A195" s="76">
        <v>0</v>
      </c>
      <c r="B195" s="49" t="s">
        <v>114</v>
      </c>
      <c r="C195" s="89">
        <v>801</v>
      </c>
      <c r="D195" s="90" t="s">
        <v>198</v>
      </c>
      <c r="E195" s="91">
        <v>0</v>
      </c>
      <c r="F195" s="119">
        <f>F198</f>
        <v>0</v>
      </c>
      <c r="G195" s="119">
        <f>G198</f>
        <v>0</v>
      </c>
      <c r="H195" s="119">
        <f>H198</f>
        <v>0</v>
      </c>
      <c r="I195" s="119">
        <f>I198</f>
        <v>0</v>
      </c>
    </row>
    <row r="196" spans="1:10" ht="51" hidden="1" x14ac:dyDescent="0.2">
      <c r="A196" s="76">
        <v>0</v>
      </c>
      <c r="B196" s="49" t="s">
        <v>114</v>
      </c>
      <c r="C196" s="89">
        <v>801</v>
      </c>
      <c r="D196" s="90" t="s">
        <v>37</v>
      </c>
      <c r="E196" s="91">
        <v>0</v>
      </c>
      <c r="F196" s="119">
        <v>0</v>
      </c>
      <c r="G196" s="119">
        <v>0</v>
      </c>
      <c r="H196" s="119">
        <v>0</v>
      </c>
      <c r="I196" s="119">
        <v>0</v>
      </c>
    </row>
    <row r="197" spans="1:10" ht="0.75" hidden="1" customHeight="1" x14ac:dyDescent="0.2">
      <c r="A197" s="76">
        <v>0</v>
      </c>
      <c r="B197" s="49" t="s">
        <v>114</v>
      </c>
      <c r="C197" s="89">
        <v>801</v>
      </c>
      <c r="D197" s="90" t="s">
        <v>37</v>
      </c>
      <c r="E197" s="91">
        <v>0</v>
      </c>
      <c r="F197" s="119">
        <v>0</v>
      </c>
      <c r="G197" s="119">
        <v>0</v>
      </c>
      <c r="H197" s="119">
        <v>0</v>
      </c>
      <c r="I197" s="119">
        <v>0</v>
      </c>
    </row>
    <row r="198" spans="1:10" ht="56.25" hidden="1" customHeight="1" x14ac:dyDescent="0.2">
      <c r="A198" s="76">
        <v>0</v>
      </c>
      <c r="B198" s="49" t="s">
        <v>115</v>
      </c>
      <c r="C198" s="89">
        <v>801</v>
      </c>
      <c r="D198" s="90" t="s">
        <v>199</v>
      </c>
      <c r="E198" s="91">
        <v>0</v>
      </c>
      <c r="F198" s="119">
        <f t="shared" ref="F198:I199" si="22">F199</f>
        <v>0</v>
      </c>
      <c r="G198" s="119">
        <f t="shared" si="22"/>
        <v>0</v>
      </c>
      <c r="H198" s="119">
        <f t="shared" si="22"/>
        <v>0</v>
      </c>
      <c r="I198" s="119">
        <f t="shared" si="22"/>
        <v>0</v>
      </c>
    </row>
    <row r="199" spans="1:10" ht="40.5" hidden="1" customHeight="1" x14ac:dyDescent="0.2">
      <c r="A199" s="76">
        <v>0</v>
      </c>
      <c r="B199" s="49" t="s">
        <v>102</v>
      </c>
      <c r="C199" s="89">
        <v>801</v>
      </c>
      <c r="D199" s="90" t="s">
        <v>199</v>
      </c>
      <c r="E199" s="91">
        <v>600</v>
      </c>
      <c r="F199" s="119">
        <f t="shared" si="22"/>
        <v>0</v>
      </c>
      <c r="G199" s="119">
        <f t="shared" si="22"/>
        <v>0</v>
      </c>
      <c r="H199" s="119">
        <f t="shared" si="22"/>
        <v>0</v>
      </c>
      <c r="I199" s="119">
        <f t="shared" si="22"/>
        <v>0</v>
      </c>
    </row>
    <row r="200" spans="1:10" s="12" customFormat="1" hidden="1" x14ac:dyDescent="0.2">
      <c r="A200" s="76">
        <v>0</v>
      </c>
      <c r="B200" s="49" t="s">
        <v>103</v>
      </c>
      <c r="C200" s="89">
        <v>801</v>
      </c>
      <c r="D200" s="90" t="s">
        <v>199</v>
      </c>
      <c r="E200" s="91">
        <v>620</v>
      </c>
      <c r="F200" s="119"/>
      <c r="G200" s="119"/>
      <c r="H200" s="119"/>
      <c r="I200" s="119"/>
      <c r="J200" s="80"/>
    </row>
    <row r="201" spans="1:10" ht="51" hidden="1" x14ac:dyDescent="0.2">
      <c r="A201" s="76">
        <v>0</v>
      </c>
      <c r="B201" s="49" t="s">
        <v>187</v>
      </c>
      <c r="C201" s="89">
        <v>801</v>
      </c>
      <c r="D201" s="90" t="s">
        <v>200</v>
      </c>
      <c r="E201" s="91">
        <v>0</v>
      </c>
      <c r="F201" s="119">
        <f>F202</f>
        <v>0</v>
      </c>
      <c r="G201" s="119">
        <f>G202</f>
        <v>0</v>
      </c>
      <c r="H201" s="119">
        <f>H202</f>
        <v>0</v>
      </c>
      <c r="I201" s="119">
        <f>I202</f>
        <v>0</v>
      </c>
    </row>
    <row r="202" spans="1:10" ht="68.849999999999994" hidden="1" customHeight="1" x14ac:dyDescent="0.2">
      <c r="A202" s="76">
        <v>0</v>
      </c>
      <c r="B202" s="49" t="s">
        <v>114</v>
      </c>
      <c r="C202" s="89">
        <v>801</v>
      </c>
      <c r="D202" s="90" t="s">
        <v>201</v>
      </c>
      <c r="E202" s="91">
        <v>0</v>
      </c>
      <c r="F202" s="119">
        <f>F205</f>
        <v>0</v>
      </c>
      <c r="G202" s="119">
        <f>G205</f>
        <v>0</v>
      </c>
      <c r="H202" s="119">
        <f>H205</f>
        <v>0</v>
      </c>
      <c r="I202" s="119">
        <f>I205</f>
        <v>0</v>
      </c>
    </row>
    <row r="203" spans="1:10" ht="51" hidden="1" x14ac:dyDescent="0.2">
      <c r="A203" s="76">
        <v>0</v>
      </c>
      <c r="B203" s="49" t="s">
        <v>114</v>
      </c>
      <c r="C203" s="89">
        <v>801</v>
      </c>
      <c r="D203" s="90" t="s">
        <v>38</v>
      </c>
      <c r="E203" s="91">
        <v>0</v>
      </c>
      <c r="F203" s="119">
        <v>0</v>
      </c>
      <c r="G203" s="119">
        <v>0</v>
      </c>
      <c r="H203" s="119">
        <v>0</v>
      </c>
      <c r="I203" s="119">
        <v>0</v>
      </c>
    </row>
    <row r="204" spans="1:10" ht="51" hidden="1" x14ac:dyDescent="0.2">
      <c r="A204" s="76">
        <v>0</v>
      </c>
      <c r="B204" s="49" t="s">
        <v>114</v>
      </c>
      <c r="C204" s="89">
        <v>801</v>
      </c>
      <c r="D204" s="90" t="s">
        <v>38</v>
      </c>
      <c r="E204" s="91">
        <v>0</v>
      </c>
      <c r="F204" s="119">
        <v>0</v>
      </c>
      <c r="G204" s="119">
        <v>0</v>
      </c>
      <c r="H204" s="119">
        <v>0</v>
      </c>
      <c r="I204" s="119">
        <v>0</v>
      </c>
    </row>
    <row r="205" spans="1:10" ht="51.75" hidden="1" customHeight="1" x14ac:dyDescent="0.2">
      <c r="A205" s="76">
        <v>0</v>
      </c>
      <c r="B205" s="49" t="s">
        <v>115</v>
      </c>
      <c r="C205" s="89">
        <v>801</v>
      </c>
      <c r="D205" s="90" t="s">
        <v>202</v>
      </c>
      <c r="E205" s="91">
        <v>0</v>
      </c>
      <c r="F205" s="119">
        <f t="shared" ref="F205:I206" si="23">F206</f>
        <v>0</v>
      </c>
      <c r="G205" s="119">
        <f t="shared" si="23"/>
        <v>0</v>
      </c>
      <c r="H205" s="119">
        <f t="shared" si="23"/>
        <v>0</v>
      </c>
      <c r="I205" s="119">
        <f t="shared" si="23"/>
        <v>0</v>
      </c>
    </row>
    <row r="206" spans="1:10" ht="37.5" hidden="1" customHeight="1" x14ac:dyDescent="0.2">
      <c r="A206" s="76">
        <v>0</v>
      </c>
      <c r="B206" s="49" t="s">
        <v>102</v>
      </c>
      <c r="C206" s="89">
        <v>801</v>
      </c>
      <c r="D206" s="90" t="s">
        <v>202</v>
      </c>
      <c r="E206" s="91">
        <v>600</v>
      </c>
      <c r="F206" s="119">
        <f t="shared" si="23"/>
        <v>0</v>
      </c>
      <c r="G206" s="119">
        <f t="shared" si="23"/>
        <v>0</v>
      </c>
      <c r="H206" s="119">
        <f t="shared" si="23"/>
        <v>0</v>
      </c>
      <c r="I206" s="119">
        <f t="shared" si="23"/>
        <v>0</v>
      </c>
    </row>
    <row r="207" spans="1:10" s="12" customFormat="1" hidden="1" x14ac:dyDescent="0.2">
      <c r="A207" s="76">
        <v>0</v>
      </c>
      <c r="B207" s="96" t="s">
        <v>103</v>
      </c>
      <c r="C207" s="89">
        <v>801</v>
      </c>
      <c r="D207" s="90" t="s">
        <v>202</v>
      </c>
      <c r="E207" s="91">
        <v>620</v>
      </c>
      <c r="F207" s="119"/>
      <c r="G207" s="119"/>
      <c r="H207" s="119"/>
      <c r="I207" s="119"/>
      <c r="J207" s="80"/>
    </row>
    <row r="208" spans="1:10" s="12" customFormat="1" hidden="1" x14ac:dyDescent="0.2">
      <c r="A208" s="76"/>
      <c r="B208" s="49" t="s">
        <v>94</v>
      </c>
      <c r="C208" s="89">
        <v>801</v>
      </c>
      <c r="D208" s="90">
        <v>9000000000</v>
      </c>
      <c r="E208" s="91"/>
      <c r="F208" s="119">
        <f>F209</f>
        <v>0</v>
      </c>
      <c r="G208" s="119">
        <f>G209</f>
        <v>0</v>
      </c>
      <c r="H208" s="119">
        <f>H209</f>
        <v>0</v>
      </c>
      <c r="I208" s="119">
        <f>I209</f>
        <v>0</v>
      </c>
      <c r="J208" s="80"/>
    </row>
    <row r="209" spans="1:10" s="12" customFormat="1" ht="51" hidden="1" x14ac:dyDescent="0.2">
      <c r="A209" s="76"/>
      <c r="B209" s="49" t="s">
        <v>170</v>
      </c>
      <c r="C209" s="89">
        <v>801</v>
      </c>
      <c r="D209" s="90" t="s">
        <v>181</v>
      </c>
      <c r="E209" s="91"/>
      <c r="F209" s="119">
        <f t="shared" ref="F209:I211" si="24">F210</f>
        <v>0</v>
      </c>
      <c r="G209" s="119">
        <f t="shared" si="24"/>
        <v>0</v>
      </c>
      <c r="H209" s="119">
        <f t="shared" si="24"/>
        <v>0</v>
      </c>
      <c r="I209" s="119">
        <f t="shared" si="24"/>
        <v>0</v>
      </c>
      <c r="J209" s="80"/>
    </row>
    <row r="210" spans="1:10" s="12" customFormat="1" ht="63.75" hidden="1" x14ac:dyDescent="0.2">
      <c r="A210" s="76"/>
      <c r="B210" s="49" t="s">
        <v>238</v>
      </c>
      <c r="C210" s="89">
        <v>801</v>
      </c>
      <c r="D210" s="90" t="s">
        <v>237</v>
      </c>
      <c r="E210" s="91"/>
      <c r="F210" s="119">
        <f t="shared" si="24"/>
        <v>0</v>
      </c>
      <c r="G210" s="119">
        <f t="shared" si="24"/>
        <v>0</v>
      </c>
      <c r="H210" s="119">
        <f t="shared" si="24"/>
        <v>0</v>
      </c>
      <c r="I210" s="119">
        <f t="shared" si="24"/>
        <v>0</v>
      </c>
      <c r="J210" s="80"/>
    </row>
    <row r="211" spans="1:10" s="12" customFormat="1" ht="25.5" hidden="1" x14ac:dyDescent="0.2">
      <c r="A211" s="76"/>
      <c r="B211" s="49" t="s">
        <v>102</v>
      </c>
      <c r="C211" s="89">
        <v>801</v>
      </c>
      <c r="D211" s="90" t="s">
        <v>237</v>
      </c>
      <c r="E211" s="91">
        <v>600</v>
      </c>
      <c r="F211" s="119">
        <f t="shared" si="24"/>
        <v>0</v>
      </c>
      <c r="G211" s="119">
        <f t="shared" si="24"/>
        <v>0</v>
      </c>
      <c r="H211" s="119">
        <f t="shared" si="24"/>
        <v>0</v>
      </c>
      <c r="I211" s="119">
        <f t="shared" si="24"/>
        <v>0</v>
      </c>
      <c r="J211" s="80"/>
    </row>
    <row r="212" spans="1:10" s="12" customFormat="1" hidden="1" x14ac:dyDescent="0.2">
      <c r="A212" s="76"/>
      <c r="B212" s="49" t="s">
        <v>103</v>
      </c>
      <c r="C212" s="89">
        <v>801</v>
      </c>
      <c r="D212" s="90" t="s">
        <v>237</v>
      </c>
      <c r="E212" s="91">
        <v>620</v>
      </c>
      <c r="F212" s="119"/>
      <c r="G212" s="119"/>
      <c r="H212" s="119"/>
      <c r="I212" s="119"/>
      <c r="J212" s="80"/>
    </row>
    <row r="213" spans="1:10" s="13" customFormat="1" hidden="1" x14ac:dyDescent="0.2">
      <c r="A213" s="129"/>
      <c r="B213" s="50" t="s">
        <v>227</v>
      </c>
      <c r="C213" s="87">
        <v>900</v>
      </c>
      <c r="D213" s="88"/>
      <c r="E213" s="130"/>
      <c r="F213" s="35">
        <f>F214</f>
        <v>0</v>
      </c>
      <c r="G213" s="35">
        <f>G214</f>
        <v>0</v>
      </c>
      <c r="H213" s="35">
        <f>H214</f>
        <v>0</v>
      </c>
      <c r="I213" s="35">
        <f>I214</f>
        <v>0</v>
      </c>
      <c r="J213" s="65"/>
    </row>
    <row r="214" spans="1:10" s="13" customFormat="1" ht="0.75" hidden="1" customHeight="1" x14ac:dyDescent="0.2">
      <c r="A214" s="129"/>
      <c r="B214" s="97" t="s">
        <v>228</v>
      </c>
      <c r="C214" s="87">
        <v>909</v>
      </c>
      <c r="D214" s="88"/>
      <c r="E214" s="130"/>
      <c r="F214" s="35">
        <f>F215</f>
        <v>0</v>
      </c>
      <c r="G214" s="35">
        <f t="shared" ref="G214:I215" si="25">G215</f>
        <v>0</v>
      </c>
      <c r="H214" s="35">
        <f>H215</f>
        <v>0</v>
      </c>
      <c r="I214" s="35">
        <f t="shared" si="25"/>
        <v>0</v>
      </c>
      <c r="J214" s="65"/>
    </row>
    <row r="215" spans="1:10" ht="38.25" hidden="1" x14ac:dyDescent="0.2">
      <c r="A215" s="76"/>
      <c r="B215" s="49" t="s">
        <v>204</v>
      </c>
      <c r="C215" s="89">
        <v>909</v>
      </c>
      <c r="D215" s="90">
        <v>900000000</v>
      </c>
      <c r="E215" s="91"/>
      <c r="F215" s="119">
        <f>F216</f>
        <v>0</v>
      </c>
      <c r="G215" s="119">
        <f t="shared" si="25"/>
        <v>0</v>
      </c>
      <c r="H215" s="119">
        <f>H216</f>
        <v>0</v>
      </c>
      <c r="I215" s="119">
        <f t="shared" si="25"/>
        <v>0</v>
      </c>
    </row>
    <row r="216" spans="1:10" ht="51" hidden="1" x14ac:dyDescent="0.2">
      <c r="A216" s="76"/>
      <c r="B216" s="49" t="s">
        <v>123</v>
      </c>
      <c r="C216" s="89">
        <v>909</v>
      </c>
      <c r="D216" s="90" t="s">
        <v>40</v>
      </c>
      <c r="E216" s="91"/>
      <c r="F216" s="119">
        <f>F217</f>
        <v>0</v>
      </c>
      <c r="G216" s="119">
        <f>G219</f>
        <v>0</v>
      </c>
      <c r="H216" s="119">
        <f>H217</f>
        <v>0</v>
      </c>
      <c r="I216" s="119">
        <f>I219</f>
        <v>0</v>
      </c>
    </row>
    <row r="217" spans="1:10" ht="25.5" hidden="1" x14ac:dyDescent="0.2">
      <c r="A217" s="76"/>
      <c r="B217" s="49" t="s">
        <v>205</v>
      </c>
      <c r="C217" s="89">
        <v>909</v>
      </c>
      <c r="D217" s="90" t="s">
        <v>185</v>
      </c>
      <c r="E217" s="91"/>
      <c r="F217" s="119">
        <f>F218</f>
        <v>0</v>
      </c>
      <c r="G217" s="119"/>
      <c r="H217" s="119">
        <f>H218</f>
        <v>0</v>
      </c>
      <c r="I217" s="119"/>
    </row>
    <row r="218" spans="1:10" ht="25.5" hidden="1" x14ac:dyDescent="0.2">
      <c r="A218" s="76"/>
      <c r="B218" s="49" t="s">
        <v>182</v>
      </c>
      <c r="C218" s="89">
        <v>909</v>
      </c>
      <c r="D218" s="90" t="s">
        <v>185</v>
      </c>
      <c r="E218" s="91">
        <v>400</v>
      </c>
      <c r="F218" s="119">
        <f>F219</f>
        <v>0</v>
      </c>
      <c r="G218" s="119"/>
      <c r="H218" s="119">
        <f>H219</f>
        <v>0</v>
      </c>
      <c r="I218" s="119"/>
    </row>
    <row r="219" spans="1:10" hidden="1" x14ac:dyDescent="0.2">
      <c r="A219" s="76"/>
      <c r="B219" s="49" t="s">
        <v>183</v>
      </c>
      <c r="C219" s="89">
        <v>909</v>
      </c>
      <c r="D219" s="90" t="s">
        <v>185</v>
      </c>
      <c r="E219" s="91">
        <v>410</v>
      </c>
      <c r="F219" s="119">
        <v>0</v>
      </c>
      <c r="G219" s="119"/>
      <c r="H219" s="119">
        <v>0</v>
      </c>
      <c r="I219" s="119"/>
    </row>
    <row r="220" spans="1:10" ht="0.75" hidden="1" customHeight="1" x14ac:dyDescent="0.2">
      <c r="A220" s="76"/>
      <c r="B220" s="49" t="s">
        <v>290</v>
      </c>
      <c r="C220" s="89">
        <v>801</v>
      </c>
      <c r="D220" s="90">
        <v>900000000</v>
      </c>
      <c r="E220" s="91"/>
      <c r="F220" s="119">
        <f>F221+F225</f>
        <v>0</v>
      </c>
      <c r="G220" s="119">
        <f>G221+G225</f>
        <v>0</v>
      </c>
      <c r="H220" s="119">
        <f>H221+H225</f>
        <v>0</v>
      </c>
      <c r="I220" s="119">
        <f>I221+I225</f>
        <v>0</v>
      </c>
    </row>
    <row r="221" spans="1:10" ht="51" hidden="1" x14ac:dyDescent="0.2">
      <c r="A221" s="76"/>
      <c r="B221" s="49" t="s">
        <v>170</v>
      </c>
      <c r="C221" s="89">
        <v>801</v>
      </c>
      <c r="D221" s="90" t="s">
        <v>41</v>
      </c>
      <c r="E221" s="91"/>
      <c r="F221" s="119">
        <f>F222</f>
        <v>0</v>
      </c>
      <c r="G221" s="119">
        <f>G222</f>
        <v>0</v>
      </c>
      <c r="H221" s="119">
        <f>H222</f>
        <v>0</v>
      </c>
      <c r="I221" s="119">
        <f>I222</f>
        <v>0</v>
      </c>
    </row>
    <row r="222" spans="1:10" hidden="1" x14ac:dyDescent="0.2">
      <c r="A222" s="76"/>
      <c r="B222" s="49" t="s">
        <v>186</v>
      </c>
      <c r="C222" s="89">
        <v>801</v>
      </c>
      <c r="D222" s="90" t="s">
        <v>184</v>
      </c>
      <c r="E222" s="91"/>
      <c r="F222" s="119">
        <f>F223</f>
        <v>0</v>
      </c>
      <c r="G222" s="119">
        <f t="shared" ref="G222:I223" si="26">G223</f>
        <v>0</v>
      </c>
      <c r="H222" s="119">
        <f>H223</f>
        <v>0</v>
      </c>
      <c r="I222" s="119">
        <f t="shared" si="26"/>
        <v>0</v>
      </c>
    </row>
    <row r="223" spans="1:10" ht="25.5" hidden="1" x14ac:dyDescent="0.2">
      <c r="A223" s="76"/>
      <c r="B223" s="98" t="s">
        <v>182</v>
      </c>
      <c r="C223" s="89">
        <v>801</v>
      </c>
      <c r="D223" s="90" t="s">
        <v>184</v>
      </c>
      <c r="E223" s="91">
        <v>400</v>
      </c>
      <c r="F223" s="119">
        <f>F224</f>
        <v>0</v>
      </c>
      <c r="G223" s="119">
        <f t="shared" si="26"/>
        <v>0</v>
      </c>
      <c r="H223" s="119">
        <f>H224</f>
        <v>0</v>
      </c>
      <c r="I223" s="119">
        <f t="shared" si="26"/>
        <v>0</v>
      </c>
    </row>
    <row r="224" spans="1:10" ht="38.25" hidden="1" x14ac:dyDescent="0.2">
      <c r="A224" s="76"/>
      <c r="B224" s="49" t="s">
        <v>257</v>
      </c>
      <c r="C224" s="89">
        <v>801</v>
      </c>
      <c r="D224" s="90" t="s">
        <v>184</v>
      </c>
      <c r="E224" s="91">
        <v>465</v>
      </c>
      <c r="F224" s="119"/>
      <c r="G224" s="119"/>
      <c r="H224" s="119"/>
      <c r="I224" s="119"/>
    </row>
    <row r="225" spans="1:10" ht="76.5" hidden="1" x14ac:dyDescent="0.2">
      <c r="A225" s="76"/>
      <c r="B225" s="49" t="s">
        <v>108</v>
      </c>
      <c r="C225" s="89">
        <v>801</v>
      </c>
      <c r="D225" s="90" t="s">
        <v>223</v>
      </c>
      <c r="E225" s="91"/>
      <c r="F225" s="119">
        <f>F226</f>
        <v>0</v>
      </c>
      <c r="G225" s="119"/>
      <c r="H225" s="119">
        <f>H226</f>
        <v>0</v>
      </c>
      <c r="I225" s="119"/>
    </row>
    <row r="226" spans="1:10" ht="51" hidden="1" x14ac:dyDescent="0.2">
      <c r="A226" s="76"/>
      <c r="B226" s="49" t="s">
        <v>246</v>
      </c>
      <c r="C226" s="89">
        <v>801</v>
      </c>
      <c r="D226" s="90" t="s">
        <v>245</v>
      </c>
      <c r="E226" s="91"/>
      <c r="F226" s="119">
        <f>F227</f>
        <v>0</v>
      </c>
      <c r="G226" s="119"/>
      <c r="H226" s="119">
        <f>H227</f>
        <v>0</v>
      </c>
      <c r="I226" s="119"/>
    </row>
    <row r="227" spans="1:10" ht="25.5" hidden="1" x14ac:dyDescent="0.2">
      <c r="A227" s="76"/>
      <c r="B227" s="98" t="s">
        <v>182</v>
      </c>
      <c r="C227" s="89">
        <v>801</v>
      </c>
      <c r="D227" s="90" t="s">
        <v>245</v>
      </c>
      <c r="E227" s="91">
        <v>400</v>
      </c>
      <c r="F227" s="119"/>
      <c r="G227" s="119"/>
      <c r="H227" s="119"/>
      <c r="I227" s="119"/>
    </row>
    <row r="228" spans="1:10" ht="38.25" hidden="1" x14ac:dyDescent="0.2">
      <c r="A228" s="76"/>
      <c r="B228" s="49" t="s">
        <v>257</v>
      </c>
      <c r="C228" s="89">
        <v>801</v>
      </c>
      <c r="D228" s="90" t="s">
        <v>245</v>
      </c>
      <c r="E228" s="91">
        <v>465</v>
      </c>
      <c r="F228" s="119"/>
      <c r="G228" s="119"/>
      <c r="H228" s="119"/>
      <c r="I228" s="119"/>
    </row>
    <row r="229" spans="1:10" hidden="1" x14ac:dyDescent="0.2">
      <c r="A229" s="76"/>
      <c r="B229" s="49" t="s">
        <v>94</v>
      </c>
      <c r="C229" s="89">
        <v>801</v>
      </c>
      <c r="D229" s="90">
        <v>9000000000</v>
      </c>
      <c r="E229" s="91"/>
      <c r="F229" s="119">
        <f t="shared" ref="F229:G231" si="27">F230</f>
        <v>0</v>
      </c>
      <c r="G229" s="119">
        <f t="shared" si="27"/>
        <v>0</v>
      </c>
      <c r="H229" s="119">
        <f t="shared" ref="H229:I231" si="28">H230</f>
        <v>0</v>
      </c>
      <c r="I229" s="119">
        <f t="shared" si="28"/>
        <v>0</v>
      </c>
    </row>
    <row r="230" spans="1:10" ht="25.5" hidden="1" x14ac:dyDescent="0.2">
      <c r="A230" s="76"/>
      <c r="B230" s="49" t="s">
        <v>268</v>
      </c>
      <c r="C230" s="89">
        <v>801</v>
      </c>
      <c r="D230" s="90">
        <v>9080000000</v>
      </c>
      <c r="E230" s="91"/>
      <c r="F230" s="119">
        <f t="shared" si="27"/>
        <v>0</v>
      </c>
      <c r="G230" s="119">
        <f t="shared" si="27"/>
        <v>0</v>
      </c>
      <c r="H230" s="119">
        <f t="shared" si="28"/>
        <v>0</v>
      </c>
      <c r="I230" s="119">
        <f t="shared" si="28"/>
        <v>0</v>
      </c>
    </row>
    <row r="231" spans="1:10" ht="25.5" hidden="1" x14ac:dyDescent="0.2">
      <c r="A231" s="76"/>
      <c r="B231" s="49" t="s">
        <v>102</v>
      </c>
      <c r="C231" s="89">
        <v>801</v>
      </c>
      <c r="D231" s="90">
        <v>9080000000</v>
      </c>
      <c r="E231" s="91">
        <v>600</v>
      </c>
      <c r="F231" s="119">
        <f t="shared" si="27"/>
        <v>0</v>
      </c>
      <c r="G231" s="119">
        <f t="shared" si="27"/>
        <v>0</v>
      </c>
      <c r="H231" s="119">
        <f t="shared" si="28"/>
        <v>0</v>
      </c>
      <c r="I231" s="119">
        <f t="shared" si="28"/>
        <v>0</v>
      </c>
    </row>
    <row r="232" spans="1:10" ht="12" hidden="1" customHeight="1" x14ac:dyDescent="0.2">
      <c r="A232" s="76"/>
      <c r="B232" s="49" t="s">
        <v>103</v>
      </c>
      <c r="C232" s="89">
        <v>801</v>
      </c>
      <c r="D232" s="90">
        <v>9080000000</v>
      </c>
      <c r="E232" s="91">
        <v>620</v>
      </c>
      <c r="F232" s="119"/>
      <c r="G232" s="119"/>
      <c r="H232" s="119"/>
      <c r="I232" s="119"/>
    </row>
    <row r="233" spans="1:10" hidden="1" x14ac:dyDescent="0.2">
      <c r="A233" s="76">
        <v>0</v>
      </c>
      <c r="B233" s="50" t="s">
        <v>119</v>
      </c>
      <c r="C233" s="87">
        <v>1003</v>
      </c>
      <c r="D233" s="88">
        <v>0</v>
      </c>
      <c r="E233" s="130">
        <v>0</v>
      </c>
      <c r="F233" s="35">
        <f>F234+F241+F248</f>
        <v>0</v>
      </c>
      <c r="G233" s="35">
        <f>G234+G241+G248</f>
        <v>0</v>
      </c>
      <c r="H233" s="35">
        <f>H234+H241+H248</f>
        <v>0</v>
      </c>
      <c r="I233" s="35">
        <f>I234+I241+I248</f>
        <v>0</v>
      </c>
    </row>
    <row r="234" spans="1:10" ht="38.25" hidden="1" x14ac:dyDescent="0.2">
      <c r="A234" s="76">
        <v>0</v>
      </c>
      <c r="B234" s="99" t="s">
        <v>292</v>
      </c>
      <c r="C234" s="89">
        <v>1003</v>
      </c>
      <c r="D234" s="90">
        <v>4400000000</v>
      </c>
      <c r="E234" s="91">
        <v>0</v>
      </c>
      <c r="F234" s="119">
        <f>F235</f>
        <v>0</v>
      </c>
      <c r="G234" s="119">
        <f>G235</f>
        <v>0</v>
      </c>
      <c r="H234" s="119">
        <f>H235</f>
        <v>0</v>
      </c>
      <c r="I234" s="119">
        <f>I235</f>
        <v>0</v>
      </c>
    </row>
    <row r="235" spans="1:10" s="7" customFormat="1" hidden="1" x14ac:dyDescent="0.2">
      <c r="A235" s="76">
        <v>0</v>
      </c>
      <c r="B235" s="49" t="s">
        <v>121</v>
      </c>
      <c r="C235" s="89">
        <v>1003</v>
      </c>
      <c r="D235" s="90">
        <v>4400000000</v>
      </c>
      <c r="E235" s="91">
        <v>300</v>
      </c>
      <c r="F235" s="119">
        <f t="shared" ref="F235:I235" si="29">F236</f>
        <v>0</v>
      </c>
      <c r="G235" s="119">
        <f t="shared" si="29"/>
        <v>0</v>
      </c>
      <c r="H235" s="119">
        <f t="shared" si="29"/>
        <v>0</v>
      </c>
      <c r="I235" s="119">
        <f t="shared" si="29"/>
        <v>0</v>
      </c>
      <c r="J235" s="80"/>
    </row>
    <row r="236" spans="1:10" s="7" customFormat="1" ht="25.5" hidden="1" x14ac:dyDescent="0.2">
      <c r="A236" s="76">
        <v>0</v>
      </c>
      <c r="B236" s="49" t="s">
        <v>122</v>
      </c>
      <c r="C236" s="89">
        <v>1003</v>
      </c>
      <c r="D236" s="90">
        <v>4400000000</v>
      </c>
      <c r="E236" s="91">
        <v>320</v>
      </c>
      <c r="F236" s="119"/>
      <c r="G236" s="119"/>
      <c r="H236" s="119"/>
      <c r="I236" s="119"/>
      <c r="J236" s="80"/>
    </row>
    <row r="237" spans="1:10" s="7" customFormat="1" ht="51" hidden="1" x14ac:dyDescent="0.2">
      <c r="A237" s="76"/>
      <c r="B237" s="49" t="s">
        <v>170</v>
      </c>
      <c r="C237" s="89">
        <v>1003</v>
      </c>
      <c r="D237" s="90" t="s">
        <v>230</v>
      </c>
      <c r="E237" s="91"/>
      <c r="F237" s="119">
        <f>F238</f>
        <v>0</v>
      </c>
      <c r="G237" s="119">
        <f>G238</f>
        <v>0</v>
      </c>
      <c r="H237" s="119">
        <f>H238</f>
        <v>0</v>
      </c>
      <c r="I237" s="119">
        <f>I238</f>
        <v>0</v>
      </c>
      <c r="J237" s="80"/>
    </row>
    <row r="238" spans="1:10" s="7" customFormat="1" ht="25.5" hidden="1" x14ac:dyDescent="0.2">
      <c r="A238" s="76"/>
      <c r="B238" s="49" t="s">
        <v>225</v>
      </c>
      <c r="C238" s="89">
        <v>1003</v>
      </c>
      <c r="D238" s="90" t="s">
        <v>226</v>
      </c>
      <c r="E238" s="91"/>
      <c r="F238" s="119">
        <f t="shared" ref="F238:I239" si="30">F239</f>
        <v>0</v>
      </c>
      <c r="G238" s="119">
        <f t="shared" si="30"/>
        <v>0</v>
      </c>
      <c r="H238" s="119">
        <f t="shared" si="30"/>
        <v>0</v>
      </c>
      <c r="I238" s="119">
        <f t="shared" si="30"/>
        <v>0</v>
      </c>
      <c r="J238" s="80"/>
    </row>
    <row r="239" spans="1:10" s="7" customFormat="1" hidden="1" x14ac:dyDescent="0.2">
      <c r="A239" s="76"/>
      <c r="B239" s="49" t="s">
        <v>121</v>
      </c>
      <c r="C239" s="89">
        <v>1003</v>
      </c>
      <c r="D239" s="90" t="s">
        <v>226</v>
      </c>
      <c r="E239" s="91">
        <v>300</v>
      </c>
      <c r="F239" s="119">
        <f t="shared" si="30"/>
        <v>0</v>
      </c>
      <c r="G239" s="119">
        <f t="shared" si="30"/>
        <v>0</v>
      </c>
      <c r="H239" s="119">
        <f t="shared" si="30"/>
        <v>0</v>
      </c>
      <c r="I239" s="119">
        <f t="shared" si="30"/>
        <v>0</v>
      </c>
      <c r="J239" s="80"/>
    </row>
    <row r="240" spans="1:10" s="7" customFormat="1" ht="25.5" hidden="1" x14ac:dyDescent="0.2">
      <c r="A240" s="76"/>
      <c r="B240" s="49" t="s">
        <v>122</v>
      </c>
      <c r="C240" s="89">
        <v>1003</v>
      </c>
      <c r="D240" s="90" t="s">
        <v>226</v>
      </c>
      <c r="E240" s="91">
        <v>320</v>
      </c>
      <c r="F240" s="119"/>
      <c r="G240" s="119"/>
      <c r="H240" s="119"/>
      <c r="I240" s="119"/>
      <c r="J240" s="80"/>
    </row>
    <row r="241" spans="1:10" s="7" customFormat="1" ht="25.5" hidden="1" x14ac:dyDescent="0.2">
      <c r="A241" s="76"/>
      <c r="B241" s="49" t="s">
        <v>231</v>
      </c>
      <c r="C241" s="89">
        <v>10003</v>
      </c>
      <c r="D241" s="90">
        <v>1000000000</v>
      </c>
      <c r="E241" s="91"/>
      <c r="F241" s="119">
        <f t="shared" ref="F241:I245" si="31">F242</f>
        <v>0</v>
      </c>
      <c r="G241" s="119">
        <f t="shared" si="31"/>
        <v>0</v>
      </c>
      <c r="H241" s="119">
        <f t="shared" si="31"/>
        <v>0</v>
      </c>
      <c r="I241" s="119">
        <f t="shared" si="31"/>
        <v>0</v>
      </c>
      <c r="J241" s="80"/>
    </row>
    <row r="242" spans="1:10" s="7" customFormat="1" ht="25.5" hidden="1" x14ac:dyDescent="0.2">
      <c r="A242" s="76"/>
      <c r="B242" s="49" t="s">
        <v>176</v>
      </c>
      <c r="C242" s="89">
        <v>1003</v>
      </c>
      <c r="D242" s="90">
        <v>1000070000</v>
      </c>
      <c r="E242" s="91"/>
      <c r="F242" s="119">
        <f t="shared" si="31"/>
        <v>0</v>
      </c>
      <c r="G242" s="119">
        <f t="shared" si="31"/>
        <v>0</v>
      </c>
      <c r="H242" s="119">
        <f t="shared" si="31"/>
        <v>0</v>
      </c>
      <c r="I242" s="119">
        <f t="shared" si="31"/>
        <v>0</v>
      </c>
      <c r="J242" s="80"/>
    </row>
    <row r="243" spans="1:10" s="7" customFormat="1" ht="25.5" hidden="1" x14ac:dyDescent="0.2">
      <c r="A243" s="76"/>
      <c r="B243" s="49" t="s">
        <v>236</v>
      </c>
      <c r="C243" s="89">
        <v>1003</v>
      </c>
      <c r="D243" s="90">
        <v>1000076000</v>
      </c>
      <c r="E243" s="91"/>
      <c r="F243" s="119">
        <f t="shared" si="31"/>
        <v>0</v>
      </c>
      <c r="G243" s="119">
        <f t="shared" si="31"/>
        <v>0</v>
      </c>
      <c r="H243" s="119">
        <f t="shared" si="31"/>
        <v>0</v>
      </c>
      <c r="I243" s="119">
        <f t="shared" si="31"/>
        <v>0</v>
      </c>
      <c r="J243" s="80"/>
    </row>
    <row r="244" spans="1:10" s="7" customFormat="1" ht="102" hidden="1" x14ac:dyDescent="0.2">
      <c r="A244" s="76"/>
      <c r="B244" s="49" t="s">
        <v>247</v>
      </c>
      <c r="C244" s="89">
        <v>1003</v>
      </c>
      <c r="D244" s="90">
        <v>1000076260</v>
      </c>
      <c r="E244" s="91"/>
      <c r="F244" s="119">
        <f t="shared" si="31"/>
        <v>0</v>
      </c>
      <c r="G244" s="119">
        <f t="shared" si="31"/>
        <v>0</v>
      </c>
      <c r="H244" s="119">
        <f t="shared" si="31"/>
        <v>0</v>
      </c>
      <c r="I244" s="119">
        <f t="shared" si="31"/>
        <v>0</v>
      </c>
      <c r="J244" s="80"/>
    </row>
    <row r="245" spans="1:10" s="7" customFormat="1" hidden="1" x14ac:dyDescent="0.2">
      <c r="A245" s="76"/>
      <c r="B245" s="49" t="s">
        <v>121</v>
      </c>
      <c r="C245" s="89">
        <v>1003</v>
      </c>
      <c r="D245" s="90">
        <v>1000076260</v>
      </c>
      <c r="E245" s="91">
        <v>300</v>
      </c>
      <c r="F245" s="119">
        <f t="shared" si="31"/>
        <v>0</v>
      </c>
      <c r="G245" s="119">
        <f t="shared" si="31"/>
        <v>0</v>
      </c>
      <c r="H245" s="119">
        <f t="shared" si="31"/>
        <v>0</v>
      </c>
      <c r="I245" s="119">
        <f t="shared" si="31"/>
        <v>0</v>
      </c>
      <c r="J245" s="80"/>
    </row>
    <row r="246" spans="1:10" s="7" customFormat="1" ht="25.5" hidden="1" x14ac:dyDescent="0.2">
      <c r="A246" s="76"/>
      <c r="B246" s="49" t="s">
        <v>122</v>
      </c>
      <c r="C246" s="89">
        <v>1003</v>
      </c>
      <c r="D246" s="90">
        <v>1000076260</v>
      </c>
      <c r="E246" s="91">
        <v>320</v>
      </c>
      <c r="F246" s="119"/>
      <c r="G246" s="119"/>
      <c r="H246" s="119"/>
      <c r="I246" s="119"/>
      <c r="J246" s="80"/>
    </row>
    <row r="247" spans="1:10" s="65" customFormat="1" hidden="1" x14ac:dyDescent="0.2">
      <c r="A247" s="129"/>
      <c r="B247" s="50" t="s">
        <v>119</v>
      </c>
      <c r="C247" s="87">
        <v>1003</v>
      </c>
      <c r="D247" s="88"/>
      <c r="E247" s="130"/>
      <c r="F247" s="35">
        <f>F248</f>
        <v>0</v>
      </c>
      <c r="G247" s="35">
        <f t="shared" ref="G247:I247" si="32">G248</f>
        <v>0</v>
      </c>
      <c r="H247" s="35">
        <f t="shared" si="32"/>
        <v>0</v>
      </c>
      <c r="I247" s="35">
        <f t="shared" si="32"/>
        <v>0</v>
      </c>
    </row>
    <row r="248" spans="1:10" s="80" customFormat="1" ht="23.25" hidden="1" customHeight="1" x14ac:dyDescent="0.2">
      <c r="A248" s="76">
        <v>0</v>
      </c>
      <c r="B248" s="49" t="s">
        <v>94</v>
      </c>
      <c r="C248" s="89">
        <v>1003</v>
      </c>
      <c r="D248" s="90">
        <v>200000000</v>
      </c>
      <c r="E248" s="91">
        <v>0</v>
      </c>
      <c r="F248" s="119">
        <f>F249</f>
        <v>0</v>
      </c>
      <c r="G248" s="119">
        <f t="shared" ref="G248:I248" si="33">G249</f>
        <v>0</v>
      </c>
      <c r="H248" s="119">
        <f t="shared" si="33"/>
        <v>0</v>
      </c>
      <c r="I248" s="119">
        <f t="shared" si="33"/>
        <v>0</v>
      </c>
    </row>
    <row r="249" spans="1:10" ht="22.5" hidden="1" customHeight="1" x14ac:dyDescent="0.2">
      <c r="A249" s="76"/>
      <c r="B249" s="49" t="s">
        <v>121</v>
      </c>
      <c r="C249" s="89">
        <v>1003</v>
      </c>
      <c r="D249" s="90">
        <v>200000000</v>
      </c>
      <c r="E249" s="91">
        <v>300</v>
      </c>
      <c r="F249" s="119">
        <f t="shared" ref="F249:I249" si="34">F250</f>
        <v>0</v>
      </c>
      <c r="G249" s="119">
        <f t="shared" si="34"/>
        <v>0</v>
      </c>
      <c r="H249" s="119">
        <f t="shared" si="34"/>
        <v>0</v>
      </c>
      <c r="I249" s="119">
        <f t="shared" si="34"/>
        <v>0</v>
      </c>
    </row>
    <row r="250" spans="1:10" ht="25.5" hidden="1" x14ac:dyDescent="0.2">
      <c r="A250" s="76"/>
      <c r="B250" s="49" t="s">
        <v>122</v>
      </c>
      <c r="C250" s="89">
        <v>1003</v>
      </c>
      <c r="D250" s="90">
        <v>200000000</v>
      </c>
      <c r="E250" s="91">
        <v>320</v>
      </c>
      <c r="F250" s="119">
        <v>0</v>
      </c>
      <c r="G250" s="119">
        <v>0</v>
      </c>
      <c r="H250" s="119">
        <v>0</v>
      </c>
      <c r="I250" s="119">
        <v>0</v>
      </c>
    </row>
    <row r="251" spans="1:10" x14ac:dyDescent="0.2">
      <c r="A251" s="76"/>
      <c r="B251" s="50" t="s">
        <v>124</v>
      </c>
      <c r="C251" s="87">
        <v>1004</v>
      </c>
      <c r="D251" s="90"/>
      <c r="E251" s="91"/>
      <c r="F251" s="35">
        <f>F252+F255</f>
        <v>51878.989000000001</v>
      </c>
      <c r="G251" s="35">
        <f t="shared" ref="G251:I251" si="35">G252+G255</f>
        <v>51355.024000000005</v>
      </c>
      <c r="H251" s="35">
        <f t="shared" si="35"/>
        <v>35053.659999999996</v>
      </c>
      <c r="I251" s="35">
        <f t="shared" si="35"/>
        <v>34529.695</v>
      </c>
    </row>
    <row r="252" spans="1:10" ht="38.25" x14ac:dyDescent="0.2">
      <c r="A252" s="76"/>
      <c r="B252" s="49" t="s">
        <v>320</v>
      </c>
      <c r="C252" s="89">
        <v>1004</v>
      </c>
      <c r="D252" s="90" t="s">
        <v>42</v>
      </c>
      <c r="E252" s="91">
        <v>0</v>
      </c>
      <c r="F252" s="119">
        <f>F253</f>
        <v>1492.24</v>
      </c>
      <c r="G252" s="119">
        <f>G253</f>
        <v>968.27499999999998</v>
      </c>
      <c r="H252" s="119">
        <f>H253</f>
        <v>1492.1320000000001</v>
      </c>
      <c r="I252" s="119">
        <f>I253</f>
        <v>968.16700000000003</v>
      </c>
    </row>
    <row r="253" spans="1:10" x14ac:dyDescent="0.2">
      <c r="A253" s="76"/>
      <c r="B253" s="49" t="s">
        <v>121</v>
      </c>
      <c r="C253" s="89">
        <v>1004</v>
      </c>
      <c r="D253" s="90" t="s">
        <v>42</v>
      </c>
      <c r="E253" s="91">
        <v>300</v>
      </c>
      <c r="F253" s="119">
        <f t="shared" ref="F253:I253" si="36">F254</f>
        <v>1492.24</v>
      </c>
      <c r="G253" s="119">
        <f t="shared" si="36"/>
        <v>968.27499999999998</v>
      </c>
      <c r="H253" s="119">
        <f t="shared" si="36"/>
        <v>1492.1320000000001</v>
      </c>
      <c r="I253" s="119">
        <f t="shared" si="36"/>
        <v>968.16700000000003</v>
      </c>
    </row>
    <row r="254" spans="1:10" ht="24.75" customHeight="1" x14ac:dyDescent="0.2">
      <c r="A254" s="76"/>
      <c r="B254" s="49" t="s">
        <v>122</v>
      </c>
      <c r="C254" s="89">
        <v>1004</v>
      </c>
      <c r="D254" s="90" t="s">
        <v>42</v>
      </c>
      <c r="E254" s="91">
        <v>320</v>
      </c>
      <c r="F254" s="119">
        <v>1492.24</v>
      </c>
      <c r="G254" s="119">
        <v>968.27499999999998</v>
      </c>
      <c r="H254" s="119">
        <v>1492.1320000000001</v>
      </c>
      <c r="I254" s="119">
        <v>968.16700000000003</v>
      </c>
    </row>
    <row r="255" spans="1:10" ht="25.5" x14ac:dyDescent="0.2">
      <c r="A255" s="76"/>
      <c r="B255" s="49" t="s">
        <v>297</v>
      </c>
      <c r="C255" s="89">
        <v>1004</v>
      </c>
      <c r="D255" s="90" t="s">
        <v>23</v>
      </c>
      <c r="E255" s="91"/>
      <c r="F255" s="119">
        <f>F258+F256</f>
        <v>50386.749000000003</v>
      </c>
      <c r="G255" s="119">
        <f t="shared" ref="G255:I255" si="37">G258+G256</f>
        <v>50386.749000000003</v>
      </c>
      <c r="H255" s="119">
        <f t="shared" si="37"/>
        <v>33561.527999999998</v>
      </c>
      <c r="I255" s="119">
        <f t="shared" si="37"/>
        <v>33561.527999999998</v>
      </c>
    </row>
    <row r="256" spans="1:10" x14ac:dyDescent="0.2">
      <c r="A256" s="76"/>
      <c r="B256" s="49" t="s">
        <v>121</v>
      </c>
      <c r="C256" s="89">
        <v>1004</v>
      </c>
      <c r="D256" s="90" t="s">
        <v>23</v>
      </c>
      <c r="E256" s="91">
        <v>300</v>
      </c>
      <c r="F256" s="119">
        <f>F257</f>
        <v>1335.2850000000001</v>
      </c>
      <c r="G256" s="119">
        <f>G257</f>
        <v>1335.2850000000001</v>
      </c>
      <c r="H256" s="119"/>
      <c r="I256" s="119"/>
    </row>
    <row r="257" spans="1:9" ht="25.5" x14ac:dyDescent="0.2">
      <c r="A257" s="76"/>
      <c r="B257" s="49" t="s">
        <v>122</v>
      </c>
      <c r="C257" s="89">
        <v>1004</v>
      </c>
      <c r="D257" s="90" t="s">
        <v>23</v>
      </c>
      <c r="E257" s="91">
        <v>320</v>
      </c>
      <c r="F257" s="119">
        <v>1335.2850000000001</v>
      </c>
      <c r="G257" s="119">
        <v>1335.2850000000001</v>
      </c>
      <c r="H257" s="119"/>
      <c r="I257" s="119"/>
    </row>
    <row r="258" spans="1:9" ht="28.5" customHeight="1" x14ac:dyDescent="0.2">
      <c r="A258" s="76"/>
      <c r="B258" s="49" t="s">
        <v>126</v>
      </c>
      <c r="C258" s="89" t="s">
        <v>165</v>
      </c>
      <c r="D258" s="90" t="s">
        <v>23</v>
      </c>
      <c r="E258" s="91">
        <v>400</v>
      </c>
      <c r="F258" s="119">
        <f t="shared" ref="F258:I258" si="38">F259</f>
        <v>49051.464</v>
      </c>
      <c r="G258" s="119">
        <f t="shared" si="38"/>
        <v>49051.464</v>
      </c>
      <c r="H258" s="119">
        <f t="shared" si="38"/>
        <v>33561.527999999998</v>
      </c>
      <c r="I258" s="119">
        <f t="shared" si="38"/>
        <v>33561.527999999998</v>
      </c>
    </row>
    <row r="259" spans="1:9" x14ac:dyDescent="0.2">
      <c r="A259" s="76"/>
      <c r="B259" s="49" t="s">
        <v>183</v>
      </c>
      <c r="C259" s="89" t="s">
        <v>165</v>
      </c>
      <c r="D259" s="90" t="s">
        <v>23</v>
      </c>
      <c r="E259" s="91">
        <v>410</v>
      </c>
      <c r="F259" s="119">
        <v>49051.464</v>
      </c>
      <c r="G259" s="119">
        <v>49051.464</v>
      </c>
      <c r="H259" s="119">
        <v>33561.527999999998</v>
      </c>
      <c r="I259" s="119">
        <v>33561.527999999998</v>
      </c>
    </row>
    <row r="260" spans="1:9" x14ac:dyDescent="0.2">
      <c r="A260" s="129"/>
      <c r="B260" s="50" t="s">
        <v>253</v>
      </c>
      <c r="C260" s="87">
        <v>1006</v>
      </c>
      <c r="D260" s="88"/>
      <c r="E260" s="130"/>
      <c r="F260" s="35">
        <f t="shared" ref="F260:I261" si="39">F261</f>
        <v>50</v>
      </c>
      <c r="G260" s="35">
        <f t="shared" si="39"/>
        <v>0</v>
      </c>
      <c r="H260" s="35">
        <f t="shared" si="39"/>
        <v>50</v>
      </c>
      <c r="I260" s="35"/>
    </row>
    <row r="261" spans="1:9" ht="38.25" x14ac:dyDescent="0.2">
      <c r="A261" s="76"/>
      <c r="B261" s="49" t="s">
        <v>304</v>
      </c>
      <c r="C261" s="89">
        <v>1006</v>
      </c>
      <c r="D261" s="90">
        <v>4300000000</v>
      </c>
      <c r="E261" s="91"/>
      <c r="F261" s="119">
        <f t="shared" si="39"/>
        <v>50</v>
      </c>
      <c r="G261" s="119">
        <f t="shared" si="39"/>
        <v>0</v>
      </c>
      <c r="H261" s="119">
        <f t="shared" si="39"/>
        <v>50</v>
      </c>
      <c r="I261" s="119">
        <f t="shared" si="39"/>
        <v>0</v>
      </c>
    </row>
    <row r="262" spans="1:9" ht="25.5" x14ac:dyDescent="0.2">
      <c r="A262" s="76"/>
      <c r="B262" s="49" t="s">
        <v>102</v>
      </c>
      <c r="C262" s="89">
        <v>1006</v>
      </c>
      <c r="D262" s="90">
        <v>4300000000</v>
      </c>
      <c r="E262" s="91">
        <v>600</v>
      </c>
      <c r="F262" s="119">
        <f>F263</f>
        <v>50</v>
      </c>
      <c r="G262" s="119"/>
      <c r="H262" s="119">
        <f>H263</f>
        <v>50</v>
      </c>
      <c r="I262" s="119"/>
    </row>
    <row r="263" spans="1:9" x14ac:dyDescent="0.2">
      <c r="A263" s="76"/>
      <c r="B263" s="49" t="s">
        <v>103</v>
      </c>
      <c r="C263" s="89">
        <v>1006</v>
      </c>
      <c r="D263" s="90">
        <v>4300000000</v>
      </c>
      <c r="E263" s="91">
        <v>620</v>
      </c>
      <c r="F263" s="119">
        <v>50</v>
      </c>
      <c r="G263" s="119"/>
      <c r="H263" s="119">
        <v>50</v>
      </c>
      <c r="I263" s="119"/>
    </row>
    <row r="264" spans="1:9" ht="38.25" hidden="1" x14ac:dyDescent="0.2">
      <c r="A264" s="76"/>
      <c r="B264" s="49" t="s">
        <v>252</v>
      </c>
      <c r="C264" s="89">
        <v>1006</v>
      </c>
      <c r="D264" s="90">
        <v>4300070000</v>
      </c>
      <c r="E264" s="91"/>
      <c r="F264" s="119">
        <f>F265</f>
        <v>0</v>
      </c>
      <c r="G264" s="119">
        <f>G266</f>
        <v>0</v>
      </c>
      <c r="H264" s="119">
        <f>H265</f>
        <v>0</v>
      </c>
      <c r="I264" s="119">
        <f>I266</f>
        <v>0</v>
      </c>
    </row>
    <row r="265" spans="1:9" ht="38.25" hidden="1" x14ac:dyDescent="0.2">
      <c r="A265" s="76"/>
      <c r="B265" s="100" t="s">
        <v>251</v>
      </c>
      <c r="C265" s="89">
        <v>1006</v>
      </c>
      <c r="D265" s="90">
        <v>4300074040</v>
      </c>
      <c r="E265" s="91"/>
      <c r="F265" s="119">
        <f>F266</f>
        <v>0</v>
      </c>
      <c r="G265" s="119">
        <f>G266</f>
        <v>0</v>
      </c>
      <c r="H265" s="119">
        <f>H266</f>
        <v>0</v>
      </c>
      <c r="I265" s="119">
        <f>I266</f>
        <v>0</v>
      </c>
    </row>
    <row r="266" spans="1:9" ht="25.5" hidden="1" x14ac:dyDescent="0.2">
      <c r="A266" s="76"/>
      <c r="B266" s="49" t="s">
        <v>102</v>
      </c>
      <c r="C266" s="89">
        <v>1006</v>
      </c>
      <c r="D266" s="90">
        <v>4300074040</v>
      </c>
      <c r="E266" s="91">
        <v>600</v>
      </c>
      <c r="F266" s="119">
        <f>F267</f>
        <v>0</v>
      </c>
      <c r="G266" s="119">
        <f>G267</f>
        <v>0</v>
      </c>
      <c r="H266" s="119">
        <f>H267</f>
        <v>0</v>
      </c>
      <c r="I266" s="119">
        <f>I267</f>
        <v>0</v>
      </c>
    </row>
    <row r="267" spans="1:9" hidden="1" x14ac:dyDescent="0.2">
      <c r="A267" s="76"/>
      <c r="B267" s="49" t="s">
        <v>103</v>
      </c>
      <c r="C267" s="89">
        <v>1006</v>
      </c>
      <c r="D267" s="90">
        <v>4300074040</v>
      </c>
      <c r="E267" s="91">
        <v>620</v>
      </c>
      <c r="F267" s="119"/>
      <c r="G267" s="119"/>
      <c r="H267" s="119"/>
      <c r="I267" s="119"/>
    </row>
    <row r="268" spans="1:9" ht="76.5" hidden="1" x14ac:dyDescent="0.2">
      <c r="A268" s="76"/>
      <c r="B268" s="49" t="s">
        <v>108</v>
      </c>
      <c r="C268" s="89">
        <v>1006</v>
      </c>
      <c r="D268" s="90" t="s">
        <v>254</v>
      </c>
      <c r="E268" s="91"/>
      <c r="F268" s="119">
        <f>F269</f>
        <v>0</v>
      </c>
      <c r="G268" s="119"/>
      <c r="H268" s="119">
        <f>H269</f>
        <v>0</v>
      </c>
      <c r="I268" s="119"/>
    </row>
    <row r="269" spans="1:9" ht="25.5" hidden="1" x14ac:dyDescent="0.2">
      <c r="A269" s="76"/>
      <c r="B269" s="49" t="s">
        <v>256</v>
      </c>
      <c r="C269" s="89">
        <v>1006</v>
      </c>
      <c r="D269" s="90" t="s">
        <v>255</v>
      </c>
      <c r="E269" s="91"/>
      <c r="F269" s="119">
        <f>F270</f>
        <v>0</v>
      </c>
      <c r="G269" s="119"/>
      <c r="H269" s="119">
        <f>H270</f>
        <v>0</v>
      </c>
      <c r="I269" s="119"/>
    </row>
    <row r="270" spans="1:9" ht="25.5" hidden="1" x14ac:dyDescent="0.2">
      <c r="A270" s="76"/>
      <c r="B270" s="49" t="s">
        <v>102</v>
      </c>
      <c r="C270" s="89">
        <v>1006</v>
      </c>
      <c r="D270" s="90" t="s">
        <v>255</v>
      </c>
      <c r="E270" s="91">
        <v>600</v>
      </c>
      <c r="F270" s="119">
        <f>F271</f>
        <v>0</v>
      </c>
      <c r="G270" s="119"/>
      <c r="H270" s="119">
        <f>H271</f>
        <v>0</v>
      </c>
      <c r="I270" s="119"/>
    </row>
    <row r="271" spans="1:9" hidden="1" x14ac:dyDescent="0.2">
      <c r="A271" s="76"/>
      <c r="B271" s="49" t="s">
        <v>103</v>
      </c>
      <c r="C271" s="89">
        <v>1006</v>
      </c>
      <c r="D271" s="90" t="s">
        <v>255</v>
      </c>
      <c r="E271" s="91">
        <v>620</v>
      </c>
      <c r="F271" s="119"/>
      <c r="G271" s="119"/>
      <c r="H271" s="119"/>
      <c r="I271" s="119"/>
    </row>
    <row r="272" spans="1:9" x14ac:dyDescent="0.2">
      <c r="A272" s="76">
        <v>0</v>
      </c>
      <c r="B272" s="50" t="s">
        <v>130</v>
      </c>
      <c r="C272" s="87">
        <v>1101</v>
      </c>
      <c r="D272" s="88">
        <v>0</v>
      </c>
      <c r="E272" s="130">
        <v>0</v>
      </c>
      <c r="F272" s="35">
        <f>F273+F283</f>
        <v>3971.9110000000001</v>
      </c>
      <c r="G272" s="35">
        <f t="shared" ref="G272:I272" si="40">G273+G283</f>
        <v>0</v>
      </c>
      <c r="H272" s="35">
        <f t="shared" si="40"/>
        <v>3838.2560000000003</v>
      </c>
      <c r="I272" s="35">
        <f t="shared" si="40"/>
        <v>0</v>
      </c>
    </row>
    <row r="273" spans="1:14" ht="25.5" x14ac:dyDescent="0.2">
      <c r="A273" s="76">
        <v>0</v>
      </c>
      <c r="B273" s="49" t="s">
        <v>302</v>
      </c>
      <c r="C273" s="89">
        <v>1101</v>
      </c>
      <c r="D273" s="90" t="s">
        <v>32</v>
      </c>
      <c r="E273" s="91">
        <v>0</v>
      </c>
      <c r="F273" s="119">
        <f>F279</f>
        <v>1698.4290000000001</v>
      </c>
      <c r="G273" s="119">
        <f>G279</f>
        <v>0</v>
      </c>
      <c r="H273" s="119">
        <f>H279</f>
        <v>1426.4939999999999</v>
      </c>
      <c r="I273" s="119">
        <f>I279</f>
        <v>0</v>
      </c>
    </row>
    <row r="274" spans="1:14" ht="25.5" hidden="1" x14ac:dyDescent="0.2">
      <c r="A274" s="76">
        <v>0</v>
      </c>
      <c r="B274" s="49" t="s">
        <v>113</v>
      </c>
      <c r="C274" s="89">
        <v>1101</v>
      </c>
      <c r="D274" s="90" t="s">
        <v>32</v>
      </c>
      <c r="E274" s="91">
        <v>0</v>
      </c>
      <c r="F274" s="119">
        <v>0</v>
      </c>
      <c r="G274" s="119">
        <v>1</v>
      </c>
      <c r="H274" s="119">
        <v>0</v>
      </c>
      <c r="I274" s="119">
        <v>1</v>
      </c>
    </row>
    <row r="275" spans="1:14" ht="38.25" hidden="1" x14ac:dyDescent="0.2">
      <c r="A275" s="76">
        <v>0</v>
      </c>
      <c r="B275" s="49" t="s">
        <v>101</v>
      </c>
      <c r="C275" s="89">
        <v>1101</v>
      </c>
      <c r="D275" s="90" t="s">
        <v>44</v>
      </c>
      <c r="E275" s="91">
        <v>0</v>
      </c>
      <c r="F275" s="119">
        <v>0</v>
      </c>
      <c r="G275" s="119">
        <v>0</v>
      </c>
      <c r="H275" s="119">
        <v>0</v>
      </c>
      <c r="I275" s="119">
        <v>0</v>
      </c>
    </row>
    <row r="276" spans="1:14" ht="38.25" hidden="1" x14ac:dyDescent="0.2">
      <c r="A276" s="76">
        <v>0</v>
      </c>
      <c r="B276" s="49" t="s">
        <v>101</v>
      </c>
      <c r="C276" s="89">
        <v>1101</v>
      </c>
      <c r="D276" s="90" t="s">
        <v>44</v>
      </c>
      <c r="E276" s="91">
        <v>0</v>
      </c>
      <c r="F276" s="119">
        <v>0</v>
      </c>
      <c r="G276" s="119">
        <v>0</v>
      </c>
      <c r="H276" s="119">
        <v>0</v>
      </c>
      <c r="I276" s="119">
        <v>0</v>
      </c>
    </row>
    <row r="277" spans="1:14" ht="38.25" hidden="1" x14ac:dyDescent="0.2">
      <c r="A277" s="76">
        <v>0</v>
      </c>
      <c r="B277" s="49" t="s">
        <v>101</v>
      </c>
      <c r="C277" s="89">
        <v>1101</v>
      </c>
      <c r="D277" s="90" t="s">
        <v>44</v>
      </c>
      <c r="E277" s="91">
        <v>0</v>
      </c>
      <c r="F277" s="119">
        <v>0</v>
      </c>
      <c r="G277" s="119">
        <v>0</v>
      </c>
      <c r="H277" s="119">
        <v>0</v>
      </c>
      <c r="I277" s="119">
        <v>0</v>
      </c>
    </row>
    <row r="278" spans="1:14" ht="38.25" hidden="1" x14ac:dyDescent="0.2">
      <c r="A278" s="76">
        <v>0</v>
      </c>
      <c r="B278" s="49" t="s">
        <v>101</v>
      </c>
      <c r="C278" s="89">
        <v>1101</v>
      </c>
      <c r="D278" s="90" t="s">
        <v>44</v>
      </c>
      <c r="E278" s="91">
        <v>0</v>
      </c>
      <c r="F278" s="119">
        <v>0</v>
      </c>
      <c r="G278" s="119">
        <v>0</v>
      </c>
      <c r="H278" s="119">
        <v>0</v>
      </c>
      <c r="I278" s="119">
        <v>0</v>
      </c>
    </row>
    <row r="279" spans="1:14" ht="25.5" x14ac:dyDescent="0.2">
      <c r="A279" s="76">
        <v>0</v>
      </c>
      <c r="B279" s="49" t="s">
        <v>102</v>
      </c>
      <c r="C279" s="89">
        <v>1101</v>
      </c>
      <c r="D279" s="90" t="s">
        <v>32</v>
      </c>
      <c r="E279" s="91">
        <v>600</v>
      </c>
      <c r="F279" s="119">
        <f>F280</f>
        <v>1698.4290000000001</v>
      </c>
      <c r="G279" s="119">
        <v>0</v>
      </c>
      <c r="H279" s="119">
        <f>H280</f>
        <v>1426.4939999999999</v>
      </c>
      <c r="I279" s="119">
        <v>0</v>
      </c>
    </row>
    <row r="280" spans="1:14" x14ac:dyDescent="0.2">
      <c r="A280" s="76">
        <v>0</v>
      </c>
      <c r="B280" s="49" t="s">
        <v>103</v>
      </c>
      <c r="C280" s="89">
        <v>1101</v>
      </c>
      <c r="D280" s="90" t="s">
        <v>32</v>
      </c>
      <c r="E280" s="91">
        <v>620</v>
      </c>
      <c r="F280" s="119">
        <v>1698.4290000000001</v>
      </c>
      <c r="G280" s="119"/>
      <c r="H280" s="119">
        <v>1426.4939999999999</v>
      </c>
      <c r="I280" s="119"/>
    </row>
    <row r="281" spans="1:14" ht="80.650000000000006" hidden="1" customHeight="1" x14ac:dyDescent="0.2">
      <c r="A281" s="76"/>
      <c r="B281" s="49" t="s">
        <v>187</v>
      </c>
      <c r="C281" s="89">
        <v>1101</v>
      </c>
      <c r="D281" s="90" t="s">
        <v>188</v>
      </c>
      <c r="E281" s="91"/>
      <c r="F281" s="119">
        <f>F285</f>
        <v>2273.482</v>
      </c>
      <c r="G281" s="119">
        <f>G285</f>
        <v>0</v>
      </c>
      <c r="H281" s="119">
        <f>H285</f>
        <v>2411.7620000000002</v>
      </c>
      <c r="I281" s="119">
        <f>I285</f>
        <v>0</v>
      </c>
    </row>
    <row r="282" spans="1:14" ht="1.5" hidden="1" customHeight="1" x14ac:dyDescent="0.2">
      <c r="A282" s="76"/>
      <c r="B282" s="49" t="s">
        <v>114</v>
      </c>
      <c r="C282" s="89">
        <v>1101</v>
      </c>
      <c r="D282" s="90" t="s">
        <v>210</v>
      </c>
      <c r="E282" s="91"/>
      <c r="F282" s="119">
        <f t="shared" ref="F282:I284" si="41">F283</f>
        <v>2273.482</v>
      </c>
      <c r="G282" s="119">
        <f t="shared" si="41"/>
        <v>0</v>
      </c>
      <c r="H282" s="119">
        <f t="shared" si="41"/>
        <v>2411.7620000000002</v>
      </c>
      <c r="I282" s="119">
        <f t="shared" si="41"/>
        <v>0</v>
      </c>
    </row>
    <row r="283" spans="1:14" ht="25.5" x14ac:dyDescent="0.2">
      <c r="A283" s="76"/>
      <c r="B283" s="49" t="s">
        <v>305</v>
      </c>
      <c r="C283" s="89">
        <v>1101</v>
      </c>
      <c r="D283" s="90">
        <v>4700000000</v>
      </c>
      <c r="E283" s="91"/>
      <c r="F283" s="119">
        <f t="shared" si="41"/>
        <v>2273.482</v>
      </c>
      <c r="G283" s="119">
        <f t="shared" si="41"/>
        <v>0</v>
      </c>
      <c r="H283" s="119">
        <f t="shared" si="41"/>
        <v>2411.7620000000002</v>
      </c>
      <c r="I283" s="119">
        <f t="shared" si="41"/>
        <v>0</v>
      </c>
    </row>
    <row r="284" spans="1:14" ht="25.5" x14ac:dyDescent="0.2">
      <c r="A284" s="76"/>
      <c r="B284" s="49" t="s">
        <v>102</v>
      </c>
      <c r="C284" s="89">
        <v>1101</v>
      </c>
      <c r="D284" s="90">
        <v>4700000000</v>
      </c>
      <c r="E284" s="91">
        <v>600</v>
      </c>
      <c r="F284" s="119">
        <f t="shared" si="41"/>
        <v>2273.482</v>
      </c>
      <c r="G284" s="119">
        <f t="shared" si="41"/>
        <v>0</v>
      </c>
      <c r="H284" s="119">
        <f t="shared" si="41"/>
        <v>2411.7620000000002</v>
      </c>
      <c r="I284" s="119">
        <f t="shared" si="41"/>
        <v>0</v>
      </c>
    </row>
    <row r="285" spans="1:14" x14ac:dyDescent="0.2">
      <c r="A285" s="76"/>
      <c r="B285" s="49" t="s">
        <v>103</v>
      </c>
      <c r="C285" s="89">
        <v>1101</v>
      </c>
      <c r="D285" s="90">
        <v>4700000000</v>
      </c>
      <c r="E285" s="91">
        <v>620</v>
      </c>
      <c r="F285" s="119">
        <v>2273.482</v>
      </c>
      <c r="G285" s="119"/>
      <c r="H285" s="119">
        <v>2411.7620000000002</v>
      </c>
      <c r="I285" s="119"/>
    </row>
    <row r="286" spans="1:14" s="15" customFormat="1" ht="25.5" x14ac:dyDescent="0.2">
      <c r="A286" s="129">
        <v>939</v>
      </c>
      <c r="B286" s="50" t="s">
        <v>279</v>
      </c>
      <c r="C286" s="87"/>
      <c r="D286" s="88"/>
      <c r="E286" s="130">
        <v>0</v>
      </c>
      <c r="F286" s="35">
        <f>F287+F300+F338+F343+F351+F403+F436+F452+F468+F515+F520+F528+F550+F554+F440+F524</f>
        <v>128771.90099999998</v>
      </c>
      <c r="G286" s="35">
        <f t="shared" ref="G286" si="42">G287+G300+G338+G343+G351+G403+G436+G452+G468+G515+G520+G528+G550+G554+G440+G524</f>
        <v>39009.668999999994</v>
      </c>
      <c r="H286" s="35">
        <f>H287+H300+H338+H343+H351+H403+H436+H452+H468+H515+H520+H528+H550+H554+H440+H524+H444+H445</f>
        <v>193663.24000000002</v>
      </c>
      <c r="I286" s="35">
        <f>I287+I300+I338+I343+I351+I403+I436+I452+I468+I515+I520+I528+I550+I554+I440+I524+I444+I445</f>
        <v>105429.875</v>
      </c>
      <c r="J286" s="80"/>
    </row>
    <row r="287" spans="1:14" ht="25.5" x14ac:dyDescent="0.2">
      <c r="A287" s="76">
        <v>0</v>
      </c>
      <c r="B287" s="50" t="s">
        <v>131</v>
      </c>
      <c r="C287" s="87">
        <v>102</v>
      </c>
      <c r="D287" s="88"/>
      <c r="E287" s="130"/>
      <c r="F287" s="35">
        <f>F288</f>
        <v>3135.607</v>
      </c>
      <c r="G287" s="35">
        <v>0</v>
      </c>
      <c r="H287" s="35">
        <f>H288</f>
        <v>3135.607</v>
      </c>
      <c r="I287" s="35">
        <v>0</v>
      </c>
      <c r="K287" s="138"/>
      <c r="L287" s="138"/>
      <c r="M287" s="138"/>
      <c r="N287" s="138"/>
    </row>
    <row r="288" spans="1:14" ht="51" x14ac:dyDescent="0.2">
      <c r="A288" s="76">
        <v>0</v>
      </c>
      <c r="B288" s="49" t="s">
        <v>306</v>
      </c>
      <c r="C288" s="89">
        <v>102</v>
      </c>
      <c r="D288" s="90">
        <v>1800000000</v>
      </c>
      <c r="E288" s="91"/>
      <c r="F288" s="119">
        <f>F294</f>
        <v>3135.607</v>
      </c>
      <c r="G288" s="119">
        <v>0</v>
      </c>
      <c r="H288" s="119">
        <f>H294</f>
        <v>3135.607</v>
      </c>
      <c r="I288" s="119">
        <v>0</v>
      </c>
    </row>
    <row r="289" spans="1:10" hidden="1" x14ac:dyDescent="0.2">
      <c r="A289" s="76">
        <v>0</v>
      </c>
      <c r="B289" s="49" t="s">
        <v>94</v>
      </c>
      <c r="C289" s="89">
        <v>102</v>
      </c>
      <c r="D289" s="90" t="s">
        <v>20</v>
      </c>
      <c r="E289" s="91">
        <v>0</v>
      </c>
      <c r="F289" s="119">
        <v>0</v>
      </c>
      <c r="G289" s="119">
        <v>0</v>
      </c>
      <c r="H289" s="119">
        <v>0</v>
      </c>
      <c r="I289" s="119">
        <v>0</v>
      </c>
    </row>
    <row r="290" spans="1:10" hidden="1" x14ac:dyDescent="0.2">
      <c r="A290" s="76">
        <v>0</v>
      </c>
      <c r="B290" s="49" t="s">
        <v>94</v>
      </c>
      <c r="C290" s="89">
        <v>102</v>
      </c>
      <c r="D290" s="90" t="s">
        <v>20</v>
      </c>
      <c r="E290" s="91">
        <v>0</v>
      </c>
      <c r="F290" s="119">
        <v>0</v>
      </c>
      <c r="G290" s="119">
        <v>0</v>
      </c>
      <c r="H290" s="119">
        <v>0</v>
      </c>
      <c r="I290" s="119">
        <v>0</v>
      </c>
    </row>
    <row r="291" spans="1:10" ht="25.5" hidden="1" x14ac:dyDescent="0.2">
      <c r="A291" s="76">
        <v>0</v>
      </c>
      <c r="B291" s="49" t="s">
        <v>72</v>
      </c>
      <c r="C291" s="89">
        <v>102</v>
      </c>
      <c r="D291" s="90">
        <v>1800011000</v>
      </c>
      <c r="E291" s="91">
        <v>0</v>
      </c>
      <c r="F291" s="119">
        <v>0</v>
      </c>
      <c r="G291" s="119">
        <v>0</v>
      </c>
      <c r="H291" s="119">
        <v>0</v>
      </c>
      <c r="I291" s="119">
        <v>0</v>
      </c>
    </row>
    <row r="292" spans="1:10" ht="25.5" hidden="1" x14ac:dyDescent="0.2">
      <c r="A292" s="76">
        <v>0</v>
      </c>
      <c r="B292" s="49" t="s">
        <v>72</v>
      </c>
      <c r="C292" s="89">
        <v>102</v>
      </c>
      <c r="D292" s="90">
        <v>1800011000</v>
      </c>
      <c r="E292" s="91">
        <v>0</v>
      </c>
      <c r="F292" s="119">
        <v>0</v>
      </c>
      <c r="G292" s="119">
        <v>0</v>
      </c>
      <c r="H292" s="119">
        <v>0</v>
      </c>
      <c r="I292" s="119">
        <v>0</v>
      </c>
    </row>
    <row r="293" spans="1:10" ht="25.5" hidden="1" x14ac:dyDescent="0.2">
      <c r="A293" s="76">
        <v>0</v>
      </c>
      <c r="B293" s="49" t="s">
        <v>72</v>
      </c>
      <c r="C293" s="89">
        <v>102</v>
      </c>
      <c r="D293" s="90">
        <v>1800011000</v>
      </c>
      <c r="E293" s="91">
        <v>0</v>
      </c>
      <c r="F293" s="119">
        <v>0</v>
      </c>
      <c r="G293" s="119">
        <v>0</v>
      </c>
      <c r="H293" s="119">
        <v>0</v>
      </c>
      <c r="I293" s="119">
        <v>0</v>
      </c>
    </row>
    <row r="294" spans="1:10" ht="51" x14ac:dyDescent="0.2">
      <c r="A294" s="76">
        <v>0</v>
      </c>
      <c r="B294" s="49" t="s">
        <v>73</v>
      </c>
      <c r="C294" s="89">
        <v>102</v>
      </c>
      <c r="D294" s="90">
        <v>1800000000</v>
      </c>
      <c r="E294" s="91">
        <v>100</v>
      </c>
      <c r="F294" s="119">
        <f>F295</f>
        <v>3135.607</v>
      </c>
      <c r="G294" s="119">
        <v>0</v>
      </c>
      <c r="H294" s="119">
        <f>H295</f>
        <v>3135.607</v>
      </c>
      <c r="I294" s="119">
        <v>0</v>
      </c>
    </row>
    <row r="295" spans="1:10" ht="25.5" x14ac:dyDescent="0.2">
      <c r="A295" s="76">
        <v>0</v>
      </c>
      <c r="B295" s="49" t="s">
        <v>74</v>
      </c>
      <c r="C295" s="89">
        <v>102</v>
      </c>
      <c r="D295" s="90">
        <v>1800000000</v>
      </c>
      <c r="E295" s="91">
        <v>120</v>
      </c>
      <c r="F295" s="119">
        <v>3135.607</v>
      </c>
      <c r="G295" s="119"/>
      <c r="H295" s="119">
        <v>3135.607</v>
      </c>
      <c r="I295" s="119"/>
    </row>
    <row r="296" spans="1:10" ht="25.5" hidden="1" x14ac:dyDescent="0.2">
      <c r="A296" s="76">
        <v>0</v>
      </c>
      <c r="B296" s="49" t="s">
        <v>75</v>
      </c>
      <c r="C296" s="89">
        <v>102</v>
      </c>
      <c r="D296" s="90" t="s">
        <v>45</v>
      </c>
      <c r="E296" s="91">
        <v>200</v>
      </c>
      <c r="F296" s="119">
        <v>0</v>
      </c>
      <c r="G296" s="119">
        <v>0</v>
      </c>
      <c r="H296" s="119">
        <v>0</v>
      </c>
      <c r="I296" s="119">
        <v>0</v>
      </c>
    </row>
    <row r="297" spans="1:10" ht="25.5" hidden="1" x14ac:dyDescent="0.2">
      <c r="A297" s="76">
        <v>0</v>
      </c>
      <c r="B297" s="49" t="s">
        <v>76</v>
      </c>
      <c r="C297" s="89">
        <v>102</v>
      </c>
      <c r="D297" s="90" t="s">
        <v>45</v>
      </c>
      <c r="E297" s="91">
        <v>240</v>
      </c>
      <c r="F297" s="119">
        <v>0</v>
      </c>
      <c r="G297" s="119">
        <v>0</v>
      </c>
      <c r="H297" s="119">
        <v>0</v>
      </c>
      <c r="I297" s="119">
        <v>0</v>
      </c>
    </row>
    <row r="298" spans="1:10" hidden="1" x14ac:dyDescent="0.2">
      <c r="A298" s="76">
        <v>0</v>
      </c>
      <c r="B298" s="49" t="s">
        <v>77</v>
      </c>
      <c r="C298" s="89">
        <v>102</v>
      </c>
      <c r="D298" s="90" t="s">
        <v>45</v>
      </c>
      <c r="E298" s="91">
        <v>800</v>
      </c>
      <c r="F298" s="119">
        <v>0</v>
      </c>
      <c r="G298" s="119">
        <v>0</v>
      </c>
      <c r="H298" s="119">
        <v>0</v>
      </c>
      <c r="I298" s="119">
        <v>0</v>
      </c>
    </row>
    <row r="299" spans="1:10" hidden="1" x14ac:dyDescent="0.2">
      <c r="A299" s="76">
        <v>0</v>
      </c>
      <c r="B299" s="49" t="s">
        <v>78</v>
      </c>
      <c r="C299" s="89">
        <v>102</v>
      </c>
      <c r="D299" s="90" t="s">
        <v>45</v>
      </c>
      <c r="E299" s="91">
        <v>850</v>
      </c>
      <c r="F299" s="119">
        <v>0</v>
      </c>
      <c r="G299" s="119">
        <v>0</v>
      </c>
      <c r="H299" s="119">
        <v>0</v>
      </c>
      <c r="I299" s="119">
        <v>0</v>
      </c>
    </row>
    <row r="300" spans="1:10" ht="38.25" x14ac:dyDescent="0.2">
      <c r="A300" s="76">
        <v>0</v>
      </c>
      <c r="B300" s="50" t="s">
        <v>70</v>
      </c>
      <c r="C300" s="87">
        <v>104</v>
      </c>
      <c r="D300" s="88">
        <v>0</v>
      </c>
      <c r="E300" s="130">
        <v>0</v>
      </c>
      <c r="F300" s="35">
        <f>F306+F318+F323+F301</f>
        <v>19983.035</v>
      </c>
      <c r="G300" s="35">
        <f t="shared" ref="G300:I300" si="43">G306+G318+G323+G301</f>
        <v>1018.3869999999999</v>
      </c>
      <c r="H300" s="35">
        <f t="shared" si="43"/>
        <v>19987.766</v>
      </c>
      <c r="I300" s="35">
        <f t="shared" si="43"/>
        <v>1018.3869999999999</v>
      </c>
    </row>
    <row r="301" spans="1:10" s="12" customFormat="1" ht="25.5" x14ac:dyDescent="0.2">
      <c r="A301" s="76">
        <v>0</v>
      </c>
      <c r="B301" s="49" t="s">
        <v>329</v>
      </c>
      <c r="C301" s="89">
        <v>104</v>
      </c>
      <c r="D301" s="90" t="s">
        <v>47</v>
      </c>
      <c r="E301" s="91">
        <v>0</v>
      </c>
      <c r="F301" s="119">
        <f>F302+F304</f>
        <v>365.94299999999998</v>
      </c>
      <c r="G301" s="119">
        <f t="shared" ref="G301:I301" si="44">G302+G304</f>
        <v>365.94299999999998</v>
      </c>
      <c r="H301" s="119">
        <f t="shared" si="44"/>
        <v>365.94299999999998</v>
      </c>
      <c r="I301" s="119">
        <f t="shared" si="44"/>
        <v>365.94299999999998</v>
      </c>
      <c r="J301" s="80"/>
    </row>
    <row r="302" spans="1:10" s="12" customFormat="1" ht="51" x14ac:dyDescent="0.2">
      <c r="A302" s="76">
        <v>0</v>
      </c>
      <c r="B302" s="49" t="s">
        <v>73</v>
      </c>
      <c r="C302" s="89">
        <v>104</v>
      </c>
      <c r="D302" s="90" t="s">
        <v>47</v>
      </c>
      <c r="E302" s="91">
        <v>100</v>
      </c>
      <c r="F302" s="119">
        <f t="shared" ref="F302:I302" si="45">F303</f>
        <v>343.72800000000001</v>
      </c>
      <c r="G302" s="119">
        <f t="shared" si="45"/>
        <v>343.72800000000001</v>
      </c>
      <c r="H302" s="119">
        <f t="shared" si="45"/>
        <v>343.72800000000001</v>
      </c>
      <c r="I302" s="119">
        <f t="shared" si="45"/>
        <v>343.72800000000001</v>
      </c>
      <c r="J302" s="80"/>
    </row>
    <row r="303" spans="1:10" s="12" customFormat="1" ht="15" customHeight="1" x14ac:dyDescent="0.2">
      <c r="A303" s="76">
        <v>0</v>
      </c>
      <c r="B303" s="49" t="s">
        <v>74</v>
      </c>
      <c r="C303" s="89">
        <v>104</v>
      </c>
      <c r="D303" s="90" t="s">
        <v>47</v>
      </c>
      <c r="E303" s="91">
        <v>120</v>
      </c>
      <c r="F303" s="119">
        <v>343.72800000000001</v>
      </c>
      <c r="G303" s="119">
        <v>343.72800000000001</v>
      </c>
      <c r="H303" s="119">
        <v>343.72800000000001</v>
      </c>
      <c r="I303" s="119">
        <v>343.72800000000001</v>
      </c>
      <c r="J303" s="80"/>
    </row>
    <row r="304" spans="1:10" s="12" customFormat="1" ht="25.5" x14ac:dyDescent="0.2">
      <c r="A304" s="76">
        <v>0</v>
      </c>
      <c r="B304" s="49" t="s">
        <v>75</v>
      </c>
      <c r="C304" s="89">
        <v>104</v>
      </c>
      <c r="D304" s="90" t="s">
        <v>47</v>
      </c>
      <c r="E304" s="91">
        <v>200</v>
      </c>
      <c r="F304" s="119">
        <f>F305</f>
        <v>22.215</v>
      </c>
      <c r="G304" s="119">
        <f>G305</f>
        <v>22.215</v>
      </c>
      <c r="H304" s="119">
        <f>H305</f>
        <v>22.215</v>
      </c>
      <c r="I304" s="119">
        <f>I305</f>
        <v>22.215</v>
      </c>
      <c r="J304" s="80"/>
    </row>
    <row r="305" spans="1:10" s="12" customFormat="1" ht="25.5" x14ac:dyDescent="0.2">
      <c r="A305" s="76">
        <v>0</v>
      </c>
      <c r="B305" s="49" t="s">
        <v>76</v>
      </c>
      <c r="C305" s="89">
        <v>104</v>
      </c>
      <c r="D305" s="90" t="s">
        <v>47</v>
      </c>
      <c r="E305" s="91">
        <v>240</v>
      </c>
      <c r="F305" s="119">
        <v>22.215</v>
      </c>
      <c r="G305" s="119">
        <v>22.215</v>
      </c>
      <c r="H305" s="119">
        <v>22.215</v>
      </c>
      <c r="I305" s="119">
        <v>22.215</v>
      </c>
      <c r="J305" s="80"/>
    </row>
    <row r="306" spans="1:10" ht="51" x14ac:dyDescent="0.2">
      <c r="A306" s="76">
        <v>0</v>
      </c>
      <c r="B306" s="49" t="s">
        <v>306</v>
      </c>
      <c r="C306" s="89">
        <v>104</v>
      </c>
      <c r="D306" s="90">
        <v>1800000000</v>
      </c>
      <c r="E306" s="91">
        <v>0</v>
      </c>
      <c r="F306" s="119">
        <f>F312+F314+F316</f>
        <v>18964.648000000001</v>
      </c>
      <c r="G306" s="119">
        <v>0</v>
      </c>
      <c r="H306" s="119">
        <f>H312+H314+H316</f>
        <v>18969.379000000001</v>
      </c>
      <c r="I306" s="119">
        <v>0</v>
      </c>
    </row>
    <row r="307" spans="1:10" hidden="1" x14ac:dyDescent="0.2">
      <c r="A307" s="76">
        <v>0</v>
      </c>
      <c r="B307" s="49" t="s">
        <v>94</v>
      </c>
      <c r="C307" s="89">
        <v>104</v>
      </c>
      <c r="D307" s="90" t="s">
        <v>20</v>
      </c>
      <c r="E307" s="91">
        <v>0</v>
      </c>
      <c r="F307" s="119">
        <v>0</v>
      </c>
      <c r="G307" s="119">
        <v>0</v>
      </c>
      <c r="H307" s="119">
        <v>0</v>
      </c>
      <c r="I307" s="119">
        <v>0</v>
      </c>
    </row>
    <row r="308" spans="1:10" hidden="1" x14ac:dyDescent="0.2">
      <c r="A308" s="76">
        <v>0</v>
      </c>
      <c r="B308" s="49" t="s">
        <v>94</v>
      </c>
      <c r="C308" s="89">
        <v>104</v>
      </c>
      <c r="D308" s="90" t="s">
        <v>20</v>
      </c>
      <c r="E308" s="91">
        <v>0</v>
      </c>
      <c r="F308" s="119">
        <v>0</v>
      </c>
      <c r="G308" s="119">
        <v>0</v>
      </c>
      <c r="H308" s="119">
        <v>0</v>
      </c>
      <c r="I308" s="119">
        <v>0</v>
      </c>
    </row>
    <row r="309" spans="1:10" ht="25.5" hidden="1" x14ac:dyDescent="0.2">
      <c r="A309" s="76">
        <v>0</v>
      </c>
      <c r="B309" s="49" t="s">
        <v>72</v>
      </c>
      <c r="C309" s="89">
        <v>104</v>
      </c>
      <c r="D309" s="90" t="s">
        <v>45</v>
      </c>
      <c r="E309" s="91">
        <v>0</v>
      </c>
      <c r="F309" s="119">
        <v>0</v>
      </c>
      <c r="G309" s="119">
        <v>0</v>
      </c>
      <c r="H309" s="119">
        <v>0</v>
      </c>
      <c r="I309" s="119">
        <v>0</v>
      </c>
    </row>
    <row r="310" spans="1:10" ht="25.5" hidden="1" x14ac:dyDescent="0.2">
      <c r="A310" s="76">
        <v>0</v>
      </c>
      <c r="B310" s="49" t="s">
        <v>72</v>
      </c>
      <c r="C310" s="89">
        <v>104</v>
      </c>
      <c r="D310" s="90" t="s">
        <v>45</v>
      </c>
      <c r="E310" s="91">
        <v>0</v>
      </c>
      <c r="F310" s="119">
        <v>0</v>
      </c>
      <c r="G310" s="119">
        <v>0</v>
      </c>
      <c r="H310" s="119">
        <v>0</v>
      </c>
      <c r="I310" s="119">
        <v>0</v>
      </c>
    </row>
    <row r="311" spans="1:10" ht="25.5" hidden="1" x14ac:dyDescent="0.2">
      <c r="A311" s="76">
        <v>0</v>
      </c>
      <c r="B311" s="49" t="s">
        <v>72</v>
      </c>
      <c r="C311" s="89">
        <v>104</v>
      </c>
      <c r="D311" s="90" t="s">
        <v>45</v>
      </c>
      <c r="E311" s="91">
        <v>0</v>
      </c>
      <c r="F311" s="119">
        <v>0</v>
      </c>
      <c r="G311" s="119">
        <v>0</v>
      </c>
      <c r="H311" s="119">
        <v>0</v>
      </c>
      <c r="I311" s="119">
        <v>0</v>
      </c>
    </row>
    <row r="312" spans="1:10" ht="51" x14ac:dyDescent="0.2">
      <c r="A312" s="76">
        <v>0</v>
      </c>
      <c r="B312" s="49" t="s">
        <v>73</v>
      </c>
      <c r="C312" s="89">
        <v>104</v>
      </c>
      <c r="D312" s="90">
        <v>1800000000</v>
      </c>
      <c r="E312" s="91">
        <v>100</v>
      </c>
      <c r="F312" s="119">
        <f>F313</f>
        <v>16669.734</v>
      </c>
      <c r="G312" s="119">
        <v>0</v>
      </c>
      <c r="H312" s="119">
        <f>H313</f>
        <v>16669.734</v>
      </c>
      <c r="I312" s="119">
        <v>0</v>
      </c>
    </row>
    <row r="313" spans="1:10" ht="25.5" x14ac:dyDescent="0.2">
      <c r="A313" s="76">
        <v>0</v>
      </c>
      <c r="B313" s="49" t="s">
        <v>74</v>
      </c>
      <c r="C313" s="89">
        <v>104</v>
      </c>
      <c r="D313" s="90">
        <v>1800000000</v>
      </c>
      <c r="E313" s="91">
        <v>120</v>
      </c>
      <c r="F313" s="119">
        <v>16669.734</v>
      </c>
      <c r="G313" s="119"/>
      <c r="H313" s="119">
        <v>16669.734</v>
      </c>
      <c r="I313" s="119"/>
    </row>
    <row r="314" spans="1:10" ht="30" customHeight="1" x14ac:dyDescent="0.2">
      <c r="A314" s="76">
        <v>0</v>
      </c>
      <c r="B314" s="49" t="s">
        <v>75</v>
      </c>
      <c r="C314" s="89">
        <v>104</v>
      </c>
      <c r="D314" s="90">
        <v>1800000000</v>
      </c>
      <c r="E314" s="91">
        <v>200</v>
      </c>
      <c r="F314" s="119">
        <f>F315</f>
        <v>2180.29</v>
      </c>
      <c r="G314" s="119">
        <v>0</v>
      </c>
      <c r="H314" s="119">
        <f>H315</f>
        <v>2185.0210000000002</v>
      </c>
      <c r="I314" s="119">
        <v>0</v>
      </c>
    </row>
    <row r="315" spans="1:10" ht="26.85" customHeight="1" x14ac:dyDescent="0.2">
      <c r="A315" s="76">
        <v>0</v>
      </c>
      <c r="B315" s="49" t="s">
        <v>76</v>
      </c>
      <c r="C315" s="89">
        <v>104</v>
      </c>
      <c r="D315" s="90">
        <v>1800000000</v>
      </c>
      <c r="E315" s="91">
        <v>240</v>
      </c>
      <c r="F315" s="119">
        <v>2180.29</v>
      </c>
      <c r="G315" s="119"/>
      <c r="H315" s="119">
        <v>2185.0210000000002</v>
      </c>
      <c r="I315" s="119"/>
    </row>
    <row r="316" spans="1:10" x14ac:dyDescent="0.2">
      <c r="A316" s="76">
        <v>0</v>
      </c>
      <c r="B316" s="49" t="s">
        <v>77</v>
      </c>
      <c r="C316" s="89">
        <v>104</v>
      </c>
      <c r="D316" s="90">
        <v>1800000000</v>
      </c>
      <c r="E316" s="91">
        <v>800</v>
      </c>
      <c r="F316" s="119">
        <f>F317</f>
        <v>114.624</v>
      </c>
      <c r="G316" s="119">
        <v>0</v>
      </c>
      <c r="H316" s="119">
        <f>H317</f>
        <v>114.624</v>
      </c>
      <c r="I316" s="119">
        <v>0</v>
      </c>
    </row>
    <row r="317" spans="1:10" ht="11.25" customHeight="1" x14ac:dyDescent="0.2">
      <c r="A317" s="76">
        <v>0</v>
      </c>
      <c r="B317" s="49" t="s">
        <v>78</v>
      </c>
      <c r="C317" s="89">
        <v>104</v>
      </c>
      <c r="D317" s="90">
        <v>1800000000</v>
      </c>
      <c r="E317" s="91">
        <v>850</v>
      </c>
      <c r="F317" s="119">
        <v>114.624</v>
      </c>
      <c r="G317" s="119"/>
      <c r="H317" s="119">
        <v>114.624</v>
      </c>
      <c r="I317" s="119"/>
    </row>
    <row r="318" spans="1:10" ht="36" customHeight="1" x14ac:dyDescent="0.2">
      <c r="A318" s="76"/>
      <c r="B318" s="49" t="s">
        <v>316</v>
      </c>
      <c r="C318" s="89">
        <v>104</v>
      </c>
      <c r="D318" s="90">
        <v>1900000000</v>
      </c>
      <c r="E318" s="91"/>
      <c r="F318" s="119">
        <f>F319+F321</f>
        <v>652.44399999999996</v>
      </c>
      <c r="G318" s="119">
        <f t="shared" ref="G318" si="46">G319+G321</f>
        <v>652.44399999999996</v>
      </c>
      <c r="H318" s="119">
        <f t="shared" ref="H318" si="47">H319+H321</f>
        <v>652.44399999999996</v>
      </c>
      <c r="I318" s="119">
        <f t="shared" ref="I318" si="48">I319+I321</f>
        <v>652.44399999999996</v>
      </c>
    </row>
    <row r="319" spans="1:10" ht="24.75" customHeight="1" x14ac:dyDescent="0.2">
      <c r="A319" s="76"/>
      <c r="B319" s="49" t="s">
        <v>73</v>
      </c>
      <c r="C319" s="89">
        <v>104</v>
      </c>
      <c r="D319" s="90">
        <v>1900000000</v>
      </c>
      <c r="E319" s="91">
        <v>100</v>
      </c>
      <c r="F319" s="119">
        <f>F320</f>
        <v>586.48</v>
      </c>
      <c r="G319" s="119">
        <f t="shared" ref="G319:I319" si="49">G320</f>
        <v>586.48</v>
      </c>
      <c r="H319" s="119">
        <f>H320</f>
        <v>586.48</v>
      </c>
      <c r="I319" s="119">
        <f t="shared" si="49"/>
        <v>586.48</v>
      </c>
    </row>
    <row r="320" spans="1:10" ht="13.5" customHeight="1" x14ac:dyDescent="0.2">
      <c r="A320" s="76"/>
      <c r="B320" s="49" t="s">
        <v>135</v>
      </c>
      <c r="C320" s="89">
        <v>104</v>
      </c>
      <c r="D320" s="90">
        <v>1900000000</v>
      </c>
      <c r="E320" s="91">
        <v>120</v>
      </c>
      <c r="F320" s="119">
        <v>586.48</v>
      </c>
      <c r="G320" s="119">
        <v>586.48</v>
      </c>
      <c r="H320" s="119">
        <v>586.48</v>
      </c>
      <c r="I320" s="119">
        <v>586.48</v>
      </c>
    </row>
    <row r="321" spans="1:10" ht="27.75" customHeight="1" x14ac:dyDescent="0.2">
      <c r="A321" s="76"/>
      <c r="B321" s="49" t="s">
        <v>75</v>
      </c>
      <c r="C321" s="89">
        <v>104</v>
      </c>
      <c r="D321" s="90">
        <v>1900000000</v>
      </c>
      <c r="E321" s="91">
        <v>200</v>
      </c>
      <c r="F321" s="119">
        <f>F322</f>
        <v>65.963999999999999</v>
      </c>
      <c r="G321" s="119">
        <f t="shared" ref="G321:I321" si="50">G322</f>
        <v>65.963999999999999</v>
      </c>
      <c r="H321" s="119">
        <f>H322</f>
        <v>65.963999999999999</v>
      </c>
      <c r="I321" s="119">
        <f t="shared" si="50"/>
        <v>65.963999999999999</v>
      </c>
    </row>
    <row r="322" spans="1:10" ht="31.5" customHeight="1" x14ac:dyDescent="0.2">
      <c r="A322" s="76"/>
      <c r="B322" s="49" t="s">
        <v>76</v>
      </c>
      <c r="C322" s="89">
        <v>104</v>
      </c>
      <c r="D322" s="90">
        <v>1900000000</v>
      </c>
      <c r="E322" s="91">
        <v>240</v>
      </c>
      <c r="F322" s="119">
        <v>65.963999999999999</v>
      </c>
      <c r="G322" s="119">
        <v>65.963999999999999</v>
      </c>
      <c r="H322" s="119">
        <v>65.963999999999999</v>
      </c>
      <c r="I322" s="119">
        <v>65.963999999999999</v>
      </c>
    </row>
    <row r="323" spans="1:10" ht="44.25" hidden="1" customHeight="1" x14ac:dyDescent="0.2">
      <c r="A323" s="76"/>
      <c r="B323" s="49" t="s">
        <v>291</v>
      </c>
      <c r="C323" s="89">
        <v>104</v>
      </c>
      <c r="D323" s="90">
        <v>4800000000</v>
      </c>
      <c r="E323" s="91"/>
      <c r="F323" s="119">
        <f>F324</f>
        <v>0</v>
      </c>
      <c r="G323" s="119">
        <f t="shared" ref="G323:H323" si="51">G324</f>
        <v>0</v>
      </c>
      <c r="H323" s="119">
        <f t="shared" si="51"/>
        <v>0</v>
      </c>
      <c r="I323" s="119"/>
    </row>
    <row r="324" spans="1:10" ht="26.25" hidden="1" customHeight="1" x14ac:dyDescent="0.2">
      <c r="A324" s="76"/>
      <c r="B324" s="49" t="s">
        <v>75</v>
      </c>
      <c r="C324" s="89">
        <v>104</v>
      </c>
      <c r="D324" s="90">
        <v>4800000000</v>
      </c>
      <c r="E324" s="91">
        <v>200</v>
      </c>
      <c r="F324" s="119">
        <f>F325</f>
        <v>0</v>
      </c>
      <c r="G324" s="119">
        <f t="shared" ref="G324:H324" si="52">G325</f>
        <v>0</v>
      </c>
      <c r="H324" s="119">
        <f t="shared" si="52"/>
        <v>0</v>
      </c>
      <c r="I324" s="119"/>
    </row>
    <row r="325" spans="1:10" ht="25.5" hidden="1" x14ac:dyDescent="0.2">
      <c r="A325" s="76"/>
      <c r="B325" s="49" t="s">
        <v>76</v>
      </c>
      <c r="C325" s="89">
        <v>104</v>
      </c>
      <c r="D325" s="90">
        <v>4800000000</v>
      </c>
      <c r="E325" s="91">
        <v>240</v>
      </c>
      <c r="F325" s="119"/>
      <c r="G325" s="119"/>
      <c r="H325" s="119"/>
      <c r="I325" s="119"/>
    </row>
    <row r="326" spans="1:10" ht="25.5" hidden="1" x14ac:dyDescent="0.2">
      <c r="A326" s="129"/>
      <c r="B326" s="50" t="s">
        <v>180</v>
      </c>
      <c r="C326" s="87">
        <v>105</v>
      </c>
      <c r="D326" s="88"/>
      <c r="E326" s="130"/>
      <c r="F326" s="35">
        <f t="shared" ref="F326:I329" si="53">F327</f>
        <v>0</v>
      </c>
      <c r="G326" s="35">
        <f t="shared" si="53"/>
        <v>0</v>
      </c>
      <c r="H326" s="35">
        <f t="shared" si="53"/>
        <v>0</v>
      </c>
      <c r="I326" s="35">
        <f t="shared" si="53"/>
        <v>0</v>
      </c>
    </row>
    <row r="327" spans="1:10" hidden="1" x14ac:dyDescent="0.2">
      <c r="A327" s="76"/>
      <c r="B327" s="49" t="s">
        <v>94</v>
      </c>
      <c r="C327" s="89">
        <v>105</v>
      </c>
      <c r="D327" s="90">
        <v>9000000000</v>
      </c>
      <c r="E327" s="91"/>
      <c r="F327" s="119">
        <f t="shared" si="53"/>
        <v>0</v>
      </c>
      <c r="G327" s="119">
        <f t="shared" si="53"/>
        <v>0</v>
      </c>
      <c r="H327" s="119">
        <f t="shared" si="53"/>
        <v>0</v>
      </c>
      <c r="I327" s="119">
        <f t="shared" si="53"/>
        <v>0</v>
      </c>
    </row>
    <row r="328" spans="1:10" hidden="1" x14ac:dyDescent="0.2">
      <c r="A328" s="76"/>
      <c r="B328" s="49" t="s">
        <v>120</v>
      </c>
      <c r="C328" s="89">
        <v>105</v>
      </c>
      <c r="D328" s="90">
        <v>9000050000</v>
      </c>
      <c r="E328" s="91"/>
      <c r="F328" s="119">
        <f t="shared" si="53"/>
        <v>0</v>
      </c>
      <c r="G328" s="119">
        <f t="shared" si="53"/>
        <v>0</v>
      </c>
      <c r="H328" s="119">
        <f t="shared" si="53"/>
        <v>0</v>
      </c>
      <c r="I328" s="119">
        <f t="shared" si="53"/>
        <v>0</v>
      </c>
    </row>
    <row r="329" spans="1:10" ht="38.25" hidden="1" x14ac:dyDescent="0.2">
      <c r="A329" s="76"/>
      <c r="B329" s="49" t="s">
        <v>179</v>
      </c>
      <c r="C329" s="89">
        <v>105</v>
      </c>
      <c r="D329" s="90">
        <v>9000051200</v>
      </c>
      <c r="E329" s="91"/>
      <c r="F329" s="119">
        <f t="shared" si="53"/>
        <v>0</v>
      </c>
      <c r="G329" s="119">
        <f t="shared" si="53"/>
        <v>0</v>
      </c>
      <c r="H329" s="119">
        <f t="shared" si="53"/>
        <v>0</v>
      </c>
      <c r="I329" s="119">
        <f t="shared" si="53"/>
        <v>0</v>
      </c>
    </row>
    <row r="330" spans="1:10" ht="37.5" hidden="1" customHeight="1" x14ac:dyDescent="0.2">
      <c r="A330" s="76"/>
      <c r="B330" s="49" t="s">
        <v>102</v>
      </c>
      <c r="C330" s="89">
        <v>105</v>
      </c>
      <c r="D330" s="90">
        <v>9000051200</v>
      </c>
      <c r="E330" s="91">
        <v>600</v>
      </c>
      <c r="F330" s="119">
        <f>F331</f>
        <v>0</v>
      </c>
      <c r="G330" s="119">
        <f>G331</f>
        <v>0</v>
      </c>
      <c r="H330" s="119">
        <f>H331</f>
        <v>0</v>
      </c>
      <c r="I330" s="119">
        <f>I331</f>
        <v>0</v>
      </c>
    </row>
    <row r="331" spans="1:10" ht="20.25" hidden="1" customHeight="1" x14ac:dyDescent="0.2">
      <c r="A331" s="76"/>
      <c r="B331" s="49" t="s">
        <v>103</v>
      </c>
      <c r="C331" s="89">
        <v>105</v>
      </c>
      <c r="D331" s="90">
        <v>9000051200</v>
      </c>
      <c r="E331" s="91">
        <v>620</v>
      </c>
      <c r="F331" s="119"/>
      <c r="G331" s="119"/>
      <c r="H331" s="119"/>
      <c r="I331" s="119"/>
    </row>
    <row r="332" spans="1:10" s="13" customFormat="1" ht="28.15" hidden="1" customHeight="1" x14ac:dyDescent="0.2">
      <c r="A332" s="129"/>
      <c r="B332" s="50" t="s">
        <v>208</v>
      </c>
      <c r="C332" s="87">
        <v>107</v>
      </c>
      <c r="D332" s="88"/>
      <c r="E332" s="130"/>
      <c r="F332" s="35">
        <f>F333</f>
        <v>0</v>
      </c>
      <c r="G332" s="35"/>
      <c r="H332" s="35">
        <f>H333</f>
        <v>0</v>
      </c>
      <c r="I332" s="35"/>
      <c r="J332" s="65"/>
    </row>
    <row r="333" spans="1:10" ht="24.75" hidden="1" customHeight="1" x14ac:dyDescent="0.2">
      <c r="A333" s="76"/>
      <c r="B333" s="49" t="s">
        <v>94</v>
      </c>
      <c r="C333" s="89">
        <v>107</v>
      </c>
      <c r="D333" s="90">
        <v>9000000000</v>
      </c>
      <c r="E333" s="91"/>
      <c r="F333" s="119">
        <f>F334</f>
        <v>0</v>
      </c>
      <c r="G333" s="119"/>
      <c r="H333" s="119">
        <f>H334</f>
        <v>0</v>
      </c>
      <c r="I333" s="119"/>
    </row>
    <row r="334" spans="1:10" ht="24.75" hidden="1" customHeight="1" x14ac:dyDescent="0.2">
      <c r="A334" s="76"/>
      <c r="B334" s="49" t="s">
        <v>87</v>
      </c>
      <c r="C334" s="89">
        <v>107</v>
      </c>
      <c r="D334" s="90">
        <v>9000090000</v>
      </c>
      <c r="E334" s="91"/>
      <c r="F334" s="119">
        <f>F335</f>
        <v>0</v>
      </c>
      <c r="G334" s="119"/>
      <c r="H334" s="119">
        <f>H335</f>
        <v>0</v>
      </c>
      <c r="I334" s="119"/>
    </row>
    <row r="335" spans="1:10" ht="24.75" hidden="1" customHeight="1" x14ac:dyDescent="0.2">
      <c r="A335" s="76"/>
      <c r="B335" s="49" t="s">
        <v>211</v>
      </c>
      <c r="C335" s="89">
        <v>107</v>
      </c>
      <c r="D335" s="90">
        <v>9000090010</v>
      </c>
      <c r="E335" s="91"/>
      <c r="F335" s="119">
        <f>F336</f>
        <v>0</v>
      </c>
      <c r="G335" s="119"/>
      <c r="H335" s="119">
        <f>H336</f>
        <v>0</v>
      </c>
      <c r="I335" s="119"/>
    </row>
    <row r="336" spans="1:10" ht="20.25" hidden="1" customHeight="1" x14ac:dyDescent="0.2">
      <c r="A336" s="76"/>
      <c r="B336" s="49" t="s">
        <v>77</v>
      </c>
      <c r="C336" s="89">
        <v>107</v>
      </c>
      <c r="D336" s="90">
        <v>9000090010</v>
      </c>
      <c r="E336" s="91">
        <v>800</v>
      </c>
      <c r="F336" s="119">
        <f>F337</f>
        <v>0</v>
      </c>
      <c r="G336" s="119"/>
      <c r="H336" s="119">
        <f>H337</f>
        <v>0</v>
      </c>
      <c r="I336" s="119"/>
    </row>
    <row r="337" spans="1:10" ht="0.75" hidden="1" customHeight="1" x14ac:dyDescent="0.2">
      <c r="A337" s="76"/>
      <c r="B337" s="49" t="s">
        <v>209</v>
      </c>
      <c r="C337" s="89">
        <v>107</v>
      </c>
      <c r="D337" s="90">
        <v>9000090010</v>
      </c>
      <c r="E337" s="91">
        <v>880</v>
      </c>
      <c r="F337" s="119"/>
      <c r="G337" s="119"/>
      <c r="H337" s="119"/>
      <c r="I337" s="119"/>
    </row>
    <row r="338" spans="1:10" hidden="1" x14ac:dyDescent="0.2">
      <c r="A338" s="76"/>
      <c r="B338" s="101" t="s">
        <v>273</v>
      </c>
      <c r="C338" s="87">
        <v>105</v>
      </c>
      <c r="D338" s="88"/>
      <c r="E338" s="130"/>
      <c r="F338" s="35">
        <f t="shared" ref="F338:I341" si="54">F339</f>
        <v>0</v>
      </c>
      <c r="G338" s="35">
        <f t="shared" si="54"/>
        <v>0</v>
      </c>
      <c r="H338" s="35">
        <f t="shared" si="54"/>
        <v>0</v>
      </c>
      <c r="I338" s="35">
        <f t="shared" si="54"/>
        <v>0</v>
      </c>
    </row>
    <row r="339" spans="1:10" hidden="1" x14ac:dyDescent="0.2">
      <c r="A339" s="76"/>
      <c r="B339" s="102" t="s">
        <v>94</v>
      </c>
      <c r="C339" s="89">
        <v>105</v>
      </c>
      <c r="D339" s="90">
        <v>9000000000</v>
      </c>
      <c r="E339" s="91"/>
      <c r="F339" s="119">
        <f>F340</f>
        <v>0</v>
      </c>
      <c r="G339" s="119">
        <f>G340</f>
        <v>0</v>
      </c>
      <c r="H339" s="119">
        <f>H340</f>
        <v>0</v>
      </c>
      <c r="I339" s="119">
        <f>I340</f>
        <v>0</v>
      </c>
    </row>
    <row r="340" spans="1:10" ht="51" hidden="1" x14ac:dyDescent="0.2">
      <c r="A340" s="76"/>
      <c r="B340" s="103" t="s">
        <v>270</v>
      </c>
      <c r="C340" s="89">
        <v>105</v>
      </c>
      <c r="D340" s="90">
        <v>9010000000</v>
      </c>
      <c r="E340" s="91"/>
      <c r="F340" s="119">
        <f t="shared" si="54"/>
        <v>0</v>
      </c>
      <c r="G340" s="119">
        <f t="shared" si="54"/>
        <v>0</v>
      </c>
      <c r="H340" s="119">
        <f t="shared" si="54"/>
        <v>0</v>
      </c>
      <c r="I340" s="119">
        <f t="shared" si="54"/>
        <v>0</v>
      </c>
    </row>
    <row r="341" spans="1:10" ht="30" hidden="1" customHeight="1" x14ac:dyDescent="0.2">
      <c r="A341" s="76"/>
      <c r="B341" s="103" t="s">
        <v>102</v>
      </c>
      <c r="C341" s="89">
        <v>105</v>
      </c>
      <c r="D341" s="90">
        <v>9010000000</v>
      </c>
      <c r="E341" s="91">
        <v>600</v>
      </c>
      <c r="F341" s="119">
        <f t="shared" si="54"/>
        <v>0</v>
      </c>
      <c r="G341" s="119">
        <f t="shared" si="54"/>
        <v>0</v>
      </c>
      <c r="H341" s="119">
        <f t="shared" si="54"/>
        <v>0</v>
      </c>
      <c r="I341" s="119">
        <f t="shared" si="54"/>
        <v>0</v>
      </c>
    </row>
    <row r="342" spans="1:10" hidden="1" x14ac:dyDescent="0.2">
      <c r="A342" s="76"/>
      <c r="B342" s="103" t="s">
        <v>103</v>
      </c>
      <c r="C342" s="89">
        <v>105</v>
      </c>
      <c r="D342" s="90">
        <v>9010000000</v>
      </c>
      <c r="E342" s="91">
        <v>620</v>
      </c>
      <c r="F342" s="119"/>
      <c r="G342" s="119"/>
      <c r="H342" s="119"/>
      <c r="I342" s="119"/>
    </row>
    <row r="343" spans="1:10" x14ac:dyDescent="0.2">
      <c r="A343" s="76">
        <v>0</v>
      </c>
      <c r="B343" s="50" t="s">
        <v>132</v>
      </c>
      <c r="C343" s="87">
        <v>111</v>
      </c>
      <c r="D343" s="88">
        <v>0</v>
      </c>
      <c r="E343" s="130">
        <v>0</v>
      </c>
      <c r="F343" s="35">
        <f>F346</f>
        <v>100</v>
      </c>
      <c r="G343" s="35">
        <f t="shared" ref="G343:I343" si="55">G346</f>
        <v>0</v>
      </c>
      <c r="H343" s="35">
        <f t="shared" si="55"/>
        <v>100</v>
      </c>
      <c r="I343" s="35">
        <f t="shared" si="55"/>
        <v>0</v>
      </c>
    </row>
    <row r="344" spans="1:10" hidden="1" x14ac:dyDescent="0.2">
      <c r="A344" s="76">
        <v>0</v>
      </c>
      <c r="B344" s="49" t="s">
        <v>94</v>
      </c>
      <c r="C344" s="89">
        <v>111</v>
      </c>
      <c r="D344" s="90" t="s">
        <v>20</v>
      </c>
      <c r="E344" s="91">
        <v>0</v>
      </c>
      <c r="F344" s="119">
        <v>0</v>
      </c>
      <c r="G344" s="119">
        <v>0</v>
      </c>
      <c r="H344" s="119">
        <v>0</v>
      </c>
      <c r="I344" s="119">
        <v>0</v>
      </c>
    </row>
    <row r="345" spans="1:10" hidden="1" x14ac:dyDescent="0.2">
      <c r="A345" s="76">
        <v>0</v>
      </c>
      <c r="B345" s="49" t="s">
        <v>94</v>
      </c>
      <c r="C345" s="89">
        <v>111</v>
      </c>
      <c r="D345" s="90" t="s">
        <v>20</v>
      </c>
      <c r="E345" s="91">
        <v>0</v>
      </c>
      <c r="F345" s="119">
        <v>0</v>
      </c>
      <c r="G345" s="119">
        <v>0</v>
      </c>
      <c r="H345" s="119">
        <v>0</v>
      </c>
      <c r="I345" s="119">
        <v>0</v>
      </c>
    </row>
    <row r="346" spans="1:10" ht="51" x14ac:dyDescent="0.2">
      <c r="A346" s="76">
        <v>0</v>
      </c>
      <c r="B346" s="49" t="s">
        <v>328</v>
      </c>
      <c r="C346" s="89">
        <v>111</v>
      </c>
      <c r="D346" s="90">
        <v>1300000000</v>
      </c>
      <c r="E346" s="91">
        <v>0</v>
      </c>
      <c r="F346" s="119">
        <f>F349</f>
        <v>100</v>
      </c>
      <c r="G346" s="119">
        <v>0</v>
      </c>
      <c r="H346" s="119">
        <f>H349</f>
        <v>100</v>
      </c>
      <c r="I346" s="119">
        <v>0</v>
      </c>
    </row>
    <row r="347" spans="1:10" hidden="1" x14ac:dyDescent="0.2">
      <c r="A347" s="76">
        <v>0</v>
      </c>
      <c r="B347" s="49" t="s">
        <v>133</v>
      </c>
      <c r="C347" s="89">
        <v>111</v>
      </c>
      <c r="D347" s="90" t="s">
        <v>46</v>
      </c>
      <c r="E347" s="91">
        <v>0</v>
      </c>
      <c r="F347" s="119">
        <v>0</v>
      </c>
      <c r="G347" s="119">
        <v>0</v>
      </c>
      <c r="H347" s="119">
        <v>0</v>
      </c>
      <c r="I347" s="119">
        <v>0</v>
      </c>
    </row>
    <row r="348" spans="1:10" hidden="1" x14ac:dyDescent="0.2">
      <c r="A348" s="76">
        <v>0</v>
      </c>
      <c r="B348" s="49" t="s">
        <v>133</v>
      </c>
      <c r="C348" s="89">
        <v>111</v>
      </c>
      <c r="D348" s="90" t="s">
        <v>46</v>
      </c>
      <c r="E348" s="91">
        <v>0</v>
      </c>
      <c r="F348" s="119">
        <v>0</v>
      </c>
      <c r="G348" s="119">
        <v>0</v>
      </c>
      <c r="H348" s="119">
        <v>0</v>
      </c>
      <c r="I348" s="119">
        <v>0</v>
      </c>
    </row>
    <row r="349" spans="1:10" x14ac:dyDescent="0.2">
      <c r="A349" s="76">
        <v>0</v>
      </c>
      <c r="B349" s="49" t="s">
        <v>77</v>
      </c>
      <c r="C349" s="89">
        <v>111</v>
      </c>
      <c r="D349" s="90">
        <v>1300000000</v>
      </c>
      <c r="E349" s="91">
        <v>800</v>
      </c>
      <c r="F349" s="119">
        <f>F350</f>
        <v>100</v>
      </c>
      <c r="G349" s="119">
        <v>0</v>
      </c>
      <c r="H349" s="119">
        <f>H350</f>
        <v>100</v>
      </c>
      <c r="I349" s="119">
        <v>0</v>
      </c>
    </row>
    <row r="350" spans="1:10" s="12" customFormat="1" x14ac:dyDescent="0.2">
      <c r="A350" s="76"/>
      <c r="B350" s="49" t="s">
        <v>134</v>
      </c>
      <c r="C350" s="89">
        <v>111</v>
      </c>
      <c r="D350" s="90">
        <v>1300000000</v>
      </c>
      <c r="E350" s="91">
        <v>870</v>
      </c>
      <c r="F350" s="119">
        <v>100</v>
      </c>
      <c r="G350" s="119"/>
      <c r="H350" s="119">
        <v>100</v>
      </c>
      <c r="I350" s="119"/>
      <c r="J350" s="80"/>
    </row>
    <row r="351" spans="1:10" x14ac:dyDescent="0.2">
      <c r="A351" s="76">
        <v>0</v>
      </c>
      <c r="B351" s="50" t="s">
        <v>97</v>
      </c>
      <c r="C351" s="87">
        <v>113</v>
      </c>
      <c r="D351" s="88">
        <v>0</v>
      </c>
      <c r="E351" s="130">
        <v>0</v>
      </c>
      <c r="F351" s="35">
        <f>F355+F374+F387+F392+F395+F352+F369</f>
        <v>16096.764000000001</v>
      </c>
      <c r="G351" s="35">
        <f t="shared" ref="G351:I351" si="56">G355+G374+G387+G392+G395+G352+G369</f>
        <v>4848.4979999999996</v>
      </c>
      <c r="H351" s="35">
        <f t="shared" si="56"/>
        <v>16075.764000000001</v>
      </c>
      <c r="I351" s="35">
        <f t="shared" si="56"/>
        <v>4848.4979999999996</v>
      </c>
    </row>
    <row r="352" spans="1:10" ht="25.5" x14ac:dyDescent="0.2">
      <c r="A352" s="76"/>
      <c r="B352" s="49" t="s">
        <v>293</v>
      </c>
      <c r="C352" s="89">
        <v>113</v>
      </c>
      <c r="D352" s="90" t="s">
        <v>47</v>
      </c>
      <c r="E352" s="130"/>
      <c r="F352" s="119">
        <f>F353</f>
        <v>22</v>
      </c>
      <c r="G352" s="119">
        <f t="shared" ref="G352:H353" si="57">G353</f>
        <v>0</v>
      </c>
      <c r="H352" s="119">
        <f t="shared" si="57"/>
        <v>23</v>
      </c>
      <c r="I352" s="35"/>
    </row>
    <row r="353" spans="1:9" ht="25.5" x14ac:dyDescent="0.2">
      <c r="A353" s="76"/>
      <c r="B353" s="49" t="s">
        <v>102</v>
      </c>
      <c r="C353" s="89">
        <v>113</v>
      </c>
      <c r="D353" s="90" t="s">
        <v>47</v>
      </c>
      <c r="E353" s="91">
        <v>600</v>
      </c>
      <c r="F353" s="119">
        <f>F354</f>
        <v>22</v>
      </c>
      <c r="G353" s="119">
        <f t="shared" si="57"/>
        <v>0</v>
      </c>
      <c r="H353" s="119">
        <f t="shared" si="57"/>
        <v>23</v>
      </c>
      <c r="I353" s="35"/>
    </row>
    <row r="354" spans="1:9" x14ac:dyDescent="0.2">
      <c r="A354" s="76"/>
      <c r="B354" s="49" t="s">
        <v>325</v>
      </c>
      <c r="C354" s="89">
        <v>113</v>
      </c>
      <c r="D354" s="90" t="s">
        <v>47</v>
      </c>
      <c r="E354" s="91">
        <v>610</v>
      </c>
      <c r="F354" s="119">
        <v>22</v>
      </c>
      <c r="G354" s="119"/>
      <c r="H354" s="119">
        <v>23</v>
      </c>
      <c r="I354" s="35"/>
    </row>
    <row r="355" spans="1:9" ht="25.5" x14ac:dyDescent="0.2">
      <c r="A355" s="76">
        <v>0</v>
      </c>
      <c r="B355" s="49" t="s">
        <v>307</v>
      </c>
      <c r="C355" s="89">
        <v>113</v>
      </c>
      <c r="D355" s="90" t="s">
        <v>48</v>
      </c>
      <c r="E355" s="91">
        <v>0</v>
      </c>
      <c r="F355" s="119">
        <f>F361+F363+F365</f>
        <v>15325.035</v>
      </c>
      <c r="G355" s="119">
        <f>G361+G363+G365</f>
        <v>4848.4979999999996</v>
      </c>
      <c r="H355" s="119">
        <f>H361+H363+H365</f>
        <v>15325.035</v>
      </c>
      <c r="I355" s="119">
        <f>I361+I363+I365</f>
        <v>4848.4979999999996</v>
      </c>
    </row>
    <row r="356" spans="1:9" ht="25.5" hidden="1" x14ac:dyDescent="0.2">
      <c r="A356" s="76">
        <v>0</v>
      </c>
      <c r="B356" s="49" t="s">
        <v>136</v>
      </c>
      <c r="C356" s="89">
        <v>113</v>
      </c>
      <c r="D356" s="90" t="s">
        <v>48</v>
      </c>
      <c r="E356" s="91">
        <v>0</v>
      </c>
      <c r="F356" s="119">
        <v>0</v>
      </c>
      <c r="G356" s="119">
        <v>0</v>
      </c>
      <c r="H356" s="119">
        <v>0</v>
      </c>
      <c r="I356" s="119">
        <v>0</v>
      </c>
    </row>
    <row r="357" spans="1:9" ht="25.5" hidden="1" x14ac:dyDescent="0.2">
      <c r="A357" s="76">
        <v>0</v>
      </c>
      <c r="B357" s="49" t="s">
        <v>136</v>
      </c>
      <c r="C357" s="89">
        <v>113</v>
      </c>
      <c r="D357" s="90" t="s">
        <v>48</v>
      </c>
      <c r="E357" s="91">
        <v>0</v>
      </c>
      <c r="F357" s="119">
        <v>0</v>
      </c>
      <c r="G357" s="119">
        <v>0</v>
      </c>
      <c r="H357" s="119">
        <v>0</v>
      </c>
      <c r="I357" s="119">
        <v>0</v>
      </c>
    </row>
    <row r="358" spans="1:9" ht="25.5" hidden="1" x14ac:dyDescent="0.2">
      <c r="A358" s="76">
        <v>0</v>
      </c>
      <c r="B358" s="49" t="s">
        <v>137</v>
      </c>
      <c r="C358" s="89">
        <v>113</v>
      </c>
      <c r="D358" s="90" t="s">
        <v>49</v>
      </c>
      <c r="E358" s="91">
        <v>0</v>
      </c>
      <c r="F358" s="119">
        <v>0</v>
      </c>
      <c r="G358" s="119">
        <v>0</v>
      </c>
      <c r="H358" s="119">
        <v>0</v>
      </c>
      <c r="I358" s="119">
        <v>0</v>
      </c>
    </row>
    <row r="359" spans="1:9" ht="25.5" hidden="1" x14ac:dyDescent="0.2">
      <c r="A359" s="76">
        <v>0</v>
      </c>
      <c r="B359" s="49" t="s">
        <v>137</v>
      </c>
      <c r="C359" s="89">
        <v>113</v>
      </c>
      <c r="D359" s="90" t="s">
        <v>49</v>
      </c>
      <c r="E359" s="91">
        <v>0</v>
      </c>
      <c r="F359" s="119">
        <v>0</v>
      </c>
      <c r="G359" s="119">
        <v>0</v>
      </c>
      <c r="H359" s="119">
        <v>0</v>
      </c>
      <c r="I359" s="119">
        <v>0</v>
      </c>
    </row>
    <row r="360" spans="1:9" ht="25.5" hidden="1" x14ac:dyDescent="0.2">
      <c r="A360" s="76">
        <v>0</v>
      </c>
      <c r="B360" s="49" t="s">
        <v>137</v>
      </c>
      <c r="C360" s="89">
        <v>113</v>
      </c>
      <c r="D360" s="90" t="s">
        <v>49</v>
      </c>
      <c r="E360" s="91">
        <v>0</v>
      </c>
      <c r="F360" s="119">
        <v>0</v>
      </c>
      <c r="G360" s="119">
        <v>0</v>
      </c>
      <c r="H360" s="119">
        <v>0</v>
      </c>
      <c r="I360" s="119">
        <v>0</v>
      </c>
    </row>
    <row r="361" spans="1:9" ht="51" x14ac:dyDescent="0.2">
      <c r="A361" s="76">
        <v>0</v>
      </c>
      <c r="B361" s="49" t="s">
        <v>73</v>
      </c>
      <c r="C361" s="89">
        <v>113</v>
      </c>
      <c r="D361" s="90" t="s">
        <v>48</v>
      </c>
      <c r="E361" s="91">
        <v>100</v>
      </c>
      <c r="F361" s="119">
        <f>F362</f>
        <v>13600.620999999999</v>
      </c>
      <c r="G361" s="119">
        <f>G362</f>
        <v>3992.7939999999999</v>
      </c>
      <c r="H361" s="119">
        <f>H362</f>
        <v>13600.620999999999</v>
      </c>
      <c r="I361" s="119">
        <f>I362</f>
        <v>3992.7939999999999</v>
      </c>
    </row>
    <row r="362" spans="1:9" x14ac:dyDescent="0.2">
      <c r="A362" s="76">
        <v>0</v>
      </c>
      <c r="B362" s="49" t="s">
        <v>135</v>
      </c>
      <c r="C362" s="89">
        <v>113</v>
      </c>
      <c r="D362" s="90" t="s">
        <v>48</v>
      </c>
      <c r="E362" s="91">
        <v>110</v>
      </c>
      <c r="F362" s="119">
        <v>13600.620999999999</v>
      </c>
      <c r="G362" s="119">
        <v>3992.7939999999999</v>
      </c>
      <c r="H362" s="119">
        <v>13600.620999999999</v>
      </c>
      <c r="I362" s="119">
        <v>3992.7939999999999</v>
      </c>
    </row>
    <row r="363" spans="1:9" ht="29.25" customHeight="1" x14ac:dyDescent="0.2">
      <c r="A363" s="76">
        <v>0</v>
      </c>
      <c r="B363" s="49" t="s">
        <v>75</v>
      </c>
      <c r="C363" s="89">
        <v>113</v>
      </c>
      <c r="D363" s="90" t="s">
        <v>48</v>
      </c>
      <c r="E363" s="91">
        <v>200</v>
      </c>
      <c r="F363" s="119">
        <f>F364</f>
        <v>1713.172</v>
      </c>
      <c r="G363" s="119">
        <f>G364</f>
        <v>855.70399999999995</v>
      </c>
      <c r="H363" s="119">
        <f>H364</f>
        <v>1713.172</v>
      </c>
      <c r="I363" s="119">
        <f>I364</f>
        <v>855.70399999999995</v>
      </c>
    </row>
    <row r="364" spans="1:9" ht="26.25" customHeight="1" x14ac:dyDescent="0.2">
      <c r="A364" s="76">
        <v>0</v>
      </c>
      <c r="B364" s="49" t="s">
        <v>76</v>
      </c>
      <c r="C364" s="89">
        <v>113</v>
      </c>
      <c r="D364" s="90" t="s">
        <v>48</v>
      </c>
      <c r="E364" s="91">
        <v>240</v>
      </c>
      <c r="F364" s="119">
        <v>1713.172</v>
      </c>
      <c r="G364" s="119">
        <v>855.70399999999995</v>
      </c>
      <c r="H364" s="119">
        <v>1713.172</v>
      </c>
      <c r="I364" s="119">
        <v>855.70399999999995</v>
      </c>
    </row>
    <row r="365" spans="1:9" x14ac:dyDescent="0.2">
      <c r="A365" s="76">
        <v>0</v>
      </c>
      <c r="B365" s="49" t="s">
        <v>77</v>
      </c>
      <c r="C365" s="89">
        <v>113</v>
      </c>
      <c r="D365" s="90" t="s">
        <v>48</v>
      </c>
      <c r="E365" s="91">
        <v>800</v>
      </c>
      <c r="F365" s="119">
        <f>F366</f>
        <v>11.242000000000001</v>
      </c>
      <c r="G365" s="119">
        <f>G366</f>
        <v>0</v>
      </c>
      <c r="H365" s="119">
        <f>H366</f>
        <v>11.242000000000001</v>
      </c>
      <c r="I365" s="119">
        <f>I366</f>
        <v>0</v>
      </c>
    </row>
    <row r="366" spans="1:9" ht="21" customHeight="1" x14ac:dyDescent="0.2">
      <c r="A366" s="76">
        <v>0</v>
      </c>
      <c r="B366" s="49" t="s">
        <v>78</v>
      </c>
      <c r="C366" s="89">
        <v>113</v>
      </c>
      <c r="D366" s="90" t="s">
        <v>48</v>
      </c>
      <c r="E366" s="91">
        <v>850</v>
      </c>
      <c r="F366" s="119">
        <v>11.242000000000001</v>
      </c>
      <c r="G366" s="119"/>
      <c r="H366" s="119">
        <v>11.242000000000001</v>
      </c>
      <c r="I366" s="119"/>
    </row>
    <row r="367" spans="1:9" hidden="1" x14ac:dyDescent="0.2">
      <c r="A367" s="76">
        <v>0</v>
      </c>
      <c r="B367" s="49" t="s">
        <v>95</v>
      </c>
      <c r="C367" s="89">
        <v>113</v>
      </c>
      <c r="D367" s="90" t="s">
        <v>50</v>
      </c>
      <c r="E367" s="91">
        <v>0</v>
      </c>
      <c r="F367" s="119">
        <v>0</v>
      </c>
      <c r="G367" s="119">
        <v>0</v>
      </c>
      <c r="H367" s="119">
        <v>0</v>
      </c>
      <c r="I367" s="119">
        <v>0</v>
      </c>
    </row>
    <row r="368" spans="1:9" hidden="1" x14ac:dyDescent="0.2">
      <c r="A368" s="76">
        <v>0</v>
      </c>
      <c r="B368" s="49" t="s">
        <v>77</v>
      </c>
      <c r="C368" s="89">
        <v>113</v>
      </c>
      <c r="D368" s="90" t="s">
        <v>51</v>
      </c>
      <c r="E368" s="91">
        <v>800</v>
      </c>
      <c r="F368" s="119">
        <v>0</v>
      </c>
      <c r="G368" s="119">
        <v>0</v>
      </c>
      <c r="H368" s="119">
        <v>0</v>
      </c>
      <c r="I368" s="119">
        <v>0</v>
      </c>
    </row>
    <row r="369" spans="1:9" ht="38.25" x14ac:dyDescent="0.2">
      <c r="A369" s="76">
        <v>0</v>
      </c>
      <c r="B369" s="9" t="s">
        <v>312</v>
      </c>
      <c r="C369" s="89">
        <v>113</v>
      </c>
      <c r="D369" s="90">
        <v>1700000000</v>
      </c>
      <c r="E369" s="91"/>
      <c r="F369" s="119">
        <f>F370</f>
        <v>563.04700000000003</v>
      </c>
      <c r="G369" s="119">
        <v>0</v>
      </c>
      <c r="H369" s="119">
        <f>H370</f>
        <v>563.04700000000003</v>
      </c>
      <c r="I369" s="119">
        <v>0</v>
      </c>
    </row>
    <row r="370" spans="1:9" ht="51" x14ac:dyDescent="0.2">
      <c r="A370" s="76">
        <v>0</v>
      </c>
      <c r="B370" s="49" t="s">
        <v>73</v>
      </c>
      <c r="C370" s="89">
        <v>113</v>
      </c>
      <c r="D370" s="90">
        <v>1700000000</v>
      </c>
      <c r="E370" s="91">
        <v>100</v>
      </c>
      <c r="F370" s="119">
        <f>F371</f>
        <v>563.04700000000003</v>
      </c>
      <c r="G370" s="119">
        <v>0</v>
      </c>
      <c r="H370" s="119">
        <f>H371</f>
        <v>563.04700000000003</v>
      </c>
      <c r="I370" s="119">
        <v>0</v>
      </c>
    </row>
    <row r="371" spans="1:9" x14ac:dyDescent="0.2">
      <c r="A371" s="76">
        <v>0</v>
      </c>
      <c r="B371" s="49" t="s">
        <v>135</v>
      </c>
      <c r="C371" s="89">
        <v>113</v>
      </c>
      <c r="D371" s="90">
        <v>1700000000</v>
      </c>
      <c r="E371" s="91">
        <v>110</v>
      </c>
      <c r="F371" s="119">
        <v>563.04700000000003</v>
      </c>
      <c r="G371" s="119">
        <v>0</v>
      </c>
      <c r="H371" s="119">
        <v>563.04700000000003</v>
      </c>
      <c r="I371" s="119">
        <v>0</v>
      </c>
    </row>
    <row r="372" spans="1:9" hidden="1" x14ac:dyDescent="0.2">
      <c r="A372" s="76">
        <v>0</v>
      </c>
      <c r="B372" s="49" t="s">
        <v>77</v>
      </c>
      <c r="C372" s="89">
        <v>113</v>
      </c>
      <c r="D372" s="90" t="s">
        <v>52</v>
      </c>
      <c r="E372" s="91">
        <v>800</v>
      </c>
      <c r="F372" s="119">
        <v>0</v>
      </c>
      <c r="G372" s="119">
        <v>0</v>
      </c>
      <c r="H372" s="119">
        <v>0</v>
      </c>
      <c r="I372" s="119">
        <v>0</v>
      </c>
    </row>
    <row r="373" spans="1:9" hidden="1" x14ac:dyDescent="0.2">
      <c r="A373" s="76">
        <v>0</v>
      </c>
      <c r="B373" s="49" t="s">
        <v>78</v>
      </c>
      <c r="C373" s="89">
        <v>113</v>
      </c>
      <c r="D373" s="90" t="s">
        <v>52</v>
      </c>
      <c r="E373" s="91">
        <v>850</v>
      </c>
      <c r="F373" s="119">
        <v>0</v>
      </c>
      <c r="G373" s="119">
        <v>0</v>
      </c>
      <c r="H373" s="119">
        <v>0</v>
      </c>
      <c r="I373" s="119">
        <v>0</v>
      </c>
    </row>
    <row r="374" spans="1:9" ht="51" x14ac:dyDescent="0.2">
      <c r="A374" s="76">
        <v>0</v>
      </c>
      <c r="B374" s="49" t="s">
        <v>306</v>
      </c>
      <c r="C374" s="89">
        <v>113</v>
      </c>
      <c r="D374" s="90">
        <v>1800000000</v>
      </c>
      <c r="E374" s="91">
        <v>0</v>
      </c>
      <c r="F374" s="119">
        <f>F380+F382</f>
        <v>84.682000000000002</v>
      </c>
      <c r="G374" s="119">
        <v>0</v>
      </c>
      <c r="H374" s="119">
        <f>H380+H382</f>
        <v>84.682000000000002</v>
      </c>
      <c r="I374" s="119">
        <v>0</v>
      </c>
    </row>
    <row r="375" spans="1:9" hidden="1" x14ac:dyDescent="0.2">
      <c r="A375" s="76">
        <v>0</v>
      </c>
      <c r="B375" s="49" t="s">
        <v>94</v>
      </c>
      <c r="C375" s="89">
        <v>113</v>
      </c>
      <c r="D375" s="90" t="s">
        <v>20</v>
      </c>
      <c r="E375" s="91">
        <v>0</v>
      </c>
      <c r="F375" s="119">
        <v>0</v>
      </c>
      <c r="G375" s="119">
        <v>0</v>
      </c>
      <c r="H375" s="119">
        <v>0</v>
      </c>
      <c r="I375" s="119">
        <v>0</v>
      </c>
    </row>
    <row r="376" spans="1:9" hidden="1" x14ac:dyDescent="0.2">
      <c r="A376" s="76">
        <v>0</v>
      </c>
      <c r="B376" s="49" t="s">
        <v>94</v>
      </c>
      <c r="C376" s="89">
        <v>113</v>
      </c>
      <c r="D376" s="90" t="s">
        <v>20</v>
      </c>
      <c r="E376" s="91">
        <v>0</v>
      </c>
      <c r="F376" s="119">
        <v>0</v>
      </c>
      <c r="G376" s="119">
        <v>0</v>
      </c>
      <c r="H376" s="119">
        <v>0</v>
      </c>
      <c r="I376" s="119">
        <v>0</v>
      </c>
    </row>
    <row r="377" spans="1:9" ht="25.5" hidden="1" x14ac:dyDescent="0.2">
      <c r="A377" s="76">
        <v>0</v>
      </c>
      <c r="B377" s="49" t="s">
        <v>138</v>
      </c>
      <c r="C377" s="89">
        <v>113</v>
      </c>
      <c r="D377" s="90" t="s">
        <v>53</v>
      </c>
      <c r="E377" s="91">
        <v>0</v>
      </c>
      <c r="F377" s="119">
        <v>0</v>
      </c>
      <c r="G377" s="119">
        <v>0</v>
      </c>
      <c r="H377" s="119">
        <v>0</v>
      </c>
      <c r="I377" s="119">
        <v>0</v>
      </c>
    </row>
    <row r="378" spans="1:9" ht="25.5" hidden="1" x14ac:dyDescent="0.2">
      <c r="A378" s="76">
        <v>0</v>
      </c>
      <c r="B378" s="49" t="s">
        <v>138</v>
      </c>
      <c r="C378" s="89">
        <v>113</v>
      </c>
      <c r="D378" s="90" t="s">
        <v>53</v>
      </c>
      <c r="E378" s="91">
        <v>0</v>
      </c>
      <c r="F378" s="119">
        <v>0</v>
      </c>
      <c r="G378" s="119">
        <v>0</v>
      </c>
      <c r="H378" s="119">
        <v>0</v>
      </c>
      <c r="I378" s="119">
        <v>0</v>
      </c>
    </row>
    <row r="379" spans="1:9" ht="25.5" hidden="1" x14ac:dyDescent="0.2">
      <c r="A379" s="76">
        <v>0</v>
      </c>
      <c r="B379" s="49" t="s">
        <v>138</v>
      </c>
      <c r="C379" s="89">
        <v>113</v>
      </c>
      <c r="D379" s="90" t="s">
        <v>53</v>
      </c>
      <c r="E379" s="91">
        <v>0</v>
      </c>
      <c r="F379" s="119">
        <v>0</v>
      </c>
      <c r="G379" s="119">
        <v>0</v>
      </c>
      <c r="H379" s="119">
        <v>0</v>
      </c>
      <c r="I379" s="119">
        <v>0</v>
      </c>
    </row>
    <row r="380" spans="1:9" ht="30" customHeight="1" x14ac:dyDescent="0.2">
      <c r="A380" s="76">
        <v>0</v>
      </c>
      <c r="B380" s="49" t="s">
        <v>75</v>
      </c>
      <c r="C380" s="89">
        <v>113</v>
      </c>
      <c r="D380" s="90">
        <v>1800000000</v>
      </c>
      <c r="E380" s="91">
        <v>200</v>
      </c>
      <c r="F380" s="119">
        <f>F381</f>
        <v>34.682000000000002</v>
      </c>
      <c r="G380" s="119">
        <v>0</v>
      </c>
      <c r="H380" s="119">
        <f>H381</f>
        <v>34.682000000000002</v>
      </c>
      <c r="I380" s="119">
        <v>0</v>
      </c>
    </row>
    <row r="381" spans="1:9" ht="25.5" x14ac:dyDescent="0.2">
      <c r="A381" s="76">
        <v>0</v>
      </c>
      <c r="B381" s="49" t="s">
        <v>76</v>
      </c>
      <c r="C381" s="89">
        <v>113</v>
      </c>
      <c r="D381" s="90">
        <v>1800000000</v>
      </c>
      <c r="E381" s="91">
        <v>240</v>
      </c>
      <c r="F381" s="119">
        <v>34.682000000000002</v>
      </c>
      <c r="G381" s="119"/>
      <c r="H381" s="119">
        <v>34.682000000000002</v>
      </c>
      <c r="I381" s="119"/>
    </row>
    <row r="382" spans="1:9" x14ac:dyDescent="0.2">
      <c r="A382" s="76">
        <v>0</v>
      </c>
      <c r="B382" s="49" t="s">
        <v>77</v>
      </c>
      <c r="C382" s="89">
        <v>113</v>
      </c>
      <c r="D382" s="90">
        <v>1800000000</v>
      </c>
      <c r="E382" s="91">
        <v>800</v>
      </c>
      <c r="F382" s="119">
        <f>F383</f>
        <v>50</v>
      </c>
      <c r="G382" s="119">
        <v>0</v>
      </c>
      <c r="H382" s="119">
        <f>H383</f>
        <v>50</v>
      </c>
      <c r="I382" s="119">
        <v>0</v>
      </c>
    </row>
    <row r="383" spans="1:9" x14ac:dyDescent="0.2">
      <c r="A383" s="76">
        <v>0</v>
      </c>
      <c r="B383" s="49" t="s">
        <v>78</v>
      </c>
      <c r="C383" s="89">
        <v>113</v>
      </c>
      <c r="D383" s="90">
        <v>1800000000</v>
      </c>
      <c r="E383" s="91">
        <v>850</v>
      </c>
      <c r="F383" s="119">
        <v>50</v>
      </c>
      <c r="G383" s="119"/>
      <c r="H383" s="119">
        <v>50</v>
      </c>
      <c r="I383" s="119"/>
    </row>
    <row r="384" spans="1:9" hidden="1" x14ac:dyDescent="0.2">
      <c r="A384" s="76"/>
      <c r="B384" s="49" t="s">
        <v>87</v>
      </c>
      <c r="C384" s="89">
        <v>113</v>
      </c>
      <c r="D384" s="104" t="s">
        <v>178</v>
      </c>
      <c r="E384" s="91"/>
      <c r="F384" s="119">
        <f>F385</f>
        <v>0</v>
      </c>
      <c r="G384" s="119"/>
      <c r="H384" s="119">
        <f>H385</f>
        <v>0</v>
      </c>
      <c r="I384" s="119"/>
    </row>
    <row r="385" spans="1:9" hidden="1" x14ac:dyDescent="0.2">
      <c r="A385" s="76"/>
      <c r="B385" s="49" t="s">
        <v>77</v>
      </c>
      <c r="C385" s="89">
        <v>113</v>
      </c>
      <c r="D385" s="104" t="s">
        <v>178</v>
      </c>
      <c r="E385" s="91">
        <v>800</v>
      </c>
      <c r="F385" s="119">
        <f>F386</f>
        <v>0</v>
      </c>
      <c r="G385" s="119"/>
      <c r="H385" s="119">
        <f>H386</f>
        <v>0</v>
      </c>
      <c r="I385" s="119"/>
    </row>
    <row r="386" spans="1:9" hidden="1" x14ac:dyDescent="0.2">
      <c r="A386" s="76"/>
      <c r="B386" s="49" t="s">
        <v>177</v>
      </c>
      <c r="C386" s="89">
        <v>113</v>
      </c>
      <c r="D386" s="104" t="s">
        <v>178</v>
      </c>
      <c r="E386" s="91">
        <v>830</v>
      </c>
      <c r="F386" s="119"/>
      <c r="G386" s="119"/>
      <c r="H386" s="119"/>
      <c r="I386" s="119"/>
    </row>
    <row r="387" spans="1:9" ht="38.25" hidden="1" x14ac:dyDescent="0.2">
      <c r="A387" s="76"/>
      <c r="B387" s="49" t="s">
        <v>233</v>
      </c>
      <c r="C387" s="89">
        <v>113</v>
      </c>
      <c r="D387" s="90">
        <v>4100000000</v>
      </c>
      <c r="E387" s="91"/>
      <c r="F387" s="119">
        <f>F388</f>
        <v>0</v>
      </c>
      <c r="G387" s="119"/>
      <c r="H387" s="119">
        <f>H388</f>
        <v>0</v>
      </c>
      <c r="I387" s="119"/>
    </row>
    <row r="388" spans="1:9" hidden="1" x14ac:dyDescent="0.2">
      <c r="A388" s="76"/>
      <c r="B388" s="49" t="s">
        <v>99</v>
      </c>
      <c r="C388" s="89">
        <v>113</v>
      </c>
      <c r="D388" s="90">
        <v>4100020000</v>
      </c>
      <c r="E388" s="91"/>
      <c r="F388" s="119">
        <f>F389</f>
        <v>0</v>
      </c>
      <c r="G388" s="119"/>
      <c r="H388" s="119">
        <f>H389</f>
        <v>0</v>
      </c>
      <c r="I388" s="119"/>
    </row>
    <row r="389" spans="1:9" ht="31.5" hidden="1" customHeight="1" x14ac:dyDescent="0.2">
      <c r="A389" s="76"/>
      <c r="B389" s="49" t="s">
        <v>138</v>
      </c>
      <c r="C389" s="89">
        <v>113</v>
      </c>
      <c r="D389" s="90">
        <v>4100022000</v>
      </c>
      <c r="E389" s="91"/>
      <c r="F389" s="119">
        <f>F390</f>
        <v>0</v>
      </c>
      <c r="G389" s="119"/>
      <c r="H389" s="119">
        <f>H390</f>
        <v>0</v>
      </c>
      <c r="I389" s="119"/>
    </row>
    <row r="390" spans="1:9" ht="25.5" hidden="1" x14ac:dyDescent="0.2">
      <c r="A390" s="76"/>
      <c r="B390" s="49" t="s">
        <v>75</v>
      </c>
      <c r="C390" s="89">
        <v>113</v>
      </c>
      <c r="D390" s="90">
        <v>4100022000</v>
      </c>
      <c r="E390" s="91">
        <v>200</v>
      </c>
      <c r="F390" s="119">
        <f>F391</f>
        <v>0</v>
      </c>
      <c r="G390" s="119"/>
      <c r="H390" s="119">
        <f>H391</f>
        <v>0</v>
      </c>
      <c r="I390" s="119"/>
    </row>
    <row r="391" spans="1:9" ht="39.75" hidden="1" customHeight="1" x14ac:dyDescent="0.2">
      <c r="A391" s="76"/>
      <c r="B391" s="49" t="s">
        <v>76</v>
      </c>
      <c r="C391" s="89">
        <v>113</v>
      </c>
      <c r="D391" s="90">
        <v>4100022000</v>
      </c>
      <c r="E391" s="91">
        <v>240</v>
      </c>
      <c r="F391" s="119"/>
      <c r="G391" s="119"/>
      <c r="H391" s="119"/>
      <c r="I391" s="119"/>
    </row>
    <row r="392" spans="1:9" ht="63.75" x14ac:dyDescent="0.2">
      <c r="A392" s="76"/>
      <c r="B392" s="49" t="s">
        <v>315</v>
      </c>
      <c r="C392" s="89">
        <v>113</v>
      </c>
      <c r="D392" s="90">
        <v>4200000000</v>
      </c>
      <c r="E392" s="91"/>
      <c r="F392" s="119">
        <f>F393</f>
        <v>102</v>
      </c>
      <c r="G392" s="119"/>
      <c r="H392" s="119">
        <f>H393</f>
        <v>80</v>
      </c>
      <c r="I392" s="119"/>
    </row>
    <row r="393" spans="1:9" x14ac:dyDescent="0.2">
      <c r="A393" s="76"/>
      <c r="B393" s="49" t="s">
        <v>121</v>
      </c>
      <c r="C393" s="89">
        <v>113</v>
      </c>
      <c r="D393" s="90">
        <v>4200000000</v>
      </c>
      <c r="E393" s="91">
        <v>300</v>
      </c>
      <c r="F393" s="119">
        <f>F394</f>
        <v>102</v>
      </c>
      <c r="G393" s="119"/>
      <c r="H393" s="119">
        <f>H394</f>
        <v>80</v>
      </c>
      <c r="I393" s="119"/>
    </row>
    <row r="394" spans="1:9" ht="15" customHeight="1" x14ac:dyDescent="0.2">
      <c r="A394" s="76"/>
      <c r="B394" s="74" t="s">
        <v>234</v>
      </c>
      <c r="C394" s="89">
        <v>113</v>
      </c>
      <c r="D394" s="90">
        <v>4200000000</v>
      </c>
      <c r="E394" s="91">
        <v>360</v>
      </c>
      <c r="F394" s="119">
        <v>102</v>
      </c>
      <c r="G394" s="119"/>
      <c r="H394" s="119">
        <v>80</v>
      </c>
      <c r="I394" s="119"/>
    </row>
    <row r="395" spans="1:9" ht="38.25" hidden="1" x14ac:dyDescent="0.2">
      <c r="A395" s="76"/>
      <c r="B395" s="49" t="s">
        <v>303</v>
      </c>
      <c r="C395" s="89">
        <v>113</v>
      </c>
      <c r="D395" s="90">
        <v>4800000000</v>
      </c>
      <c r="E395" s="91"/>
      <c r="F395" s="119">
        <f>F396</f>
        <v>0</v>
      </c>
      <c r="G395" s="119">
        <f t="shared" ref="G395:H396" si="58">G396</f>
        <v>0</v>
      </c>
      <c r="H395" s="119">
        <f t="shared" si="58"/>
        <v>0</v>
      </c>
      <c r="I395" s="119"/>
    </row>
    <row r="396" spans="1:9" ht="25.5" hidden="1" x14ac:dyDescent="0.2">
      <c r="A396" s="76"/>
      <c r="B396" s="49" t="s">
        <v>75</v>
      </c>
      <c r="C396" s="89">
        <v>113</v>
      </c>
      <c r="D396" s="90">
        <v>4800000000</v>
      </c>
      <c r="E396" s="91">
        <v>200</v>
      </c>
      <c r="F396" s="119">
        <f>F397</f>
        <v>0</v>
      </c>
      <c r="G396" s="119">
        <f t="shared" si="58"/>
        <v>0</v>
      </c>
      <c r="H396" s="119">
        <f t="shared" si="58"/>
        <v>0</v>
      </c>
      <c r="I396" s="119"/>
    </row>
    <row r="397" spans="1:9" ht="25.5" hidden="1" x14ac:dyDescent="0.2">
      <c r="A397" s="76"/>
      <c r="B397" s="49" t="s">
        <v>76</v>
      </c>
      <c r="C397" s="89">
        <v>113</v>
      </c>
      <c r="D397" s="90">
        <v>4800000000</v>
      </c>
      <c r="E397" s="91">
        <v>240</v>
      </c>
      <c r="F397" s="119">
        <v>0</v>
      </c>
      <c r="G397" s="119">
        <v>0</v>
      </c>
      <c r="H397" s="119">
        <v>0</v>
      </c>
      <c r="I397" s="119"/>
    </row>
    <row r="398" spans="1:9" hidden="1" x14ac:dyDescent="0.2">
      <c r="A398" s="76"/>
      <c r="B398" s="49" t="s">
        <v>177</v>
      </c>
      <c r="C398" s="89">
        <v>113</v>
      </c>
      <c r="D398" s="90">
        <v>9000090000</v>
      </c>
      <c r="E398" s="91">
        <v>830</v>
      </c>
      <c r="F398" s="119"/>
      <c r="G398" s="119"/>
      <c r="H398" s="119"/>
      <c r="I398" s="119"/>
    </row>
    <row r="399" spans="1:9" hidden="1" x14ac:dyDescent="0.2">
      <c r="A399" s="76"/>
      <c r="B399" s="49" t="s">
        <v>99</v>
      </c>
      <c r="C399" s="89">
        <v>113</v>
      </c>
      <c r="D399" s="90">
        <v>9000020000</v>
      </c>
      <c r="E399" s="91"/>
      <c r="F399" s="119">
        <f>F400</f>
        <v>0</v>
      </c>
      <c r="G399" s="119"/>
      <c r="H399" s="119">
        <f>H400</f>
        <v>0</v>
      </c>
      <c r="I399" s="119"/>
    </row>
    <row r="400" spans="1:9" ht="25.5" hidden="1" x14ac:dyDescent="0.2">
      <c r="A400" s="76"/>
      <c r="B400" s="49" t="s">
        <v>138</v>
      </c>
      <c r="C400" s="89">
        <v>113</v>
      </c>
      <c r="D400" s="90">
        <v>9000022000</v>
      </c>
      <c r="E400" s="91"/>
      <c r="F400" s="119">
        <f>F401</f>
        <v>0</v>
      </c>
      <c r="G400" s="119"/>
      <c r="H400" s="119">
        <f>H401</f>
        <v>0</v>
      </c>
      <c r="I400" s="119"/>
    </row>
    <row r="401" spans="1:13" ht="25.5" hidden="1" x14ac:dyDescent="0.2">
      <c r="A401" s="76"/>
      <c r="B401" s="49" t="s">
        <v>249</v>
      </c>
      <c r="C401" s="89">
        <v>113</v>
      </c>
      <c r="D401" s="90">
        <v>9000022000</v>
      </c>
      <c r="E401" s="91">
        <v>200</v>
      </c>
      <c r="F401" s="119">
        <f>F402</f>
        <v>0</v>
      </c>
      <c r="G401" s="119"/>
      <c r="H401" s="119">
        <f>H402</f>
        <v>0</v>
      </c>
      <c r="I401" s="119"/>
    </row>
    <row r="402" spans="1:13" ht="25.5" hidden="1" x14ac:dyDescent="0.2">
      <c r="A402" s="76"/>
      <c r="B402" s="49" t="s">
        <v>76</v>
      </c>
      <c r="C402" s="89">
        <v>113</v>
      </c>
      <c r="D402" s="90">
        <v>9000022000</v>
      </c>
      <c r="E402" s="91">
        <v>240</v>
      </c>
      <c r="F402" s="119"/>
      <c r="G402" s="119"/>
      <c r="H402" s="119"/>
      <c r="I402" s="119"/>
    </row>
    <row r="403" spans="1:13" x14ac:dyDescent="0.2">
      <c r="A403" s="76">
        <v>0</v>
      </c>
      <c r="B403" s="50" t="s">
        <v>139</v>
      </c>
      <c r="C403" s="87">
        <v>405</v>
      </c>
      <c r="D403" s="88">
        <v>0</v>
      </c>
      <c r="E403" s="130">
        <v>0</v>
      </c>
      <c r="F403" s="35">
        <f>F404+F433</f>
        <v>12880.18</v>
      </c>
      <c r="G403" s="35">
        <f t="shared" ref="G403:I403" si="59">G404+G433</f>
        <v>9117.4579999999987</v>
      </c>
      <c r="H403" s="35">
        <f t="shared" si="59"/>
        <v>12868.096000000001</v>
      </c>
      <c r="I403" s="35">
        <f t="shared" si="59"/>
        <v>9105.1540000000005</v>
      </c>
    </row>
    <row r="404" spans="1:13" ht="39.75" customHeight="1" x14ac:dyDescent="0.2">
      <c r="A404" s="76">
        <v>0</v>
      </c>
      <c r="B404" s="49" t="s">
        <v>314</v>
      </c>
      <c r="C404" s="89">
        <v>405</v>
      </c>
      <c r="D404" s="90" t="s">
        <v>54</v>
      </c>
      <c r="E404" s="91">
        <v>0</v>
      </c>
      <c r="F404" s="119">
        <f>F410+F412+F431+F420</f>
        <v>12880.18</v>
      </c>
      <c r="G404" s="119">
        <f t="shared" ref="G404:I404" si="60">G410+G412+G431+G420</f>
        <v>9117.4579999999987</v>
      </c>
      <c r="H404" s="119">
        <f t="shared" si="60"/>
        <v>12868.096000000001</v>
      </c>
      <c r="I404" s="119">
        <f t="shared" si="60"/>
        <v>9105.1540000000005</v>
      </c>
    </row>
    <row r="405" spans="1:13" ht="51" hidden="1" x14ac:dyDescent="0.2">
      <c r="A405" s="76">
        <v>0</v>
      </c>
      <c r="B405" s="49" t="s">
        <v>140</v>
      </c>
      <c r="C405" s="89">
        <v>405</v>
      </c>
      <c r="D405" s="90" t="s">
        <v>54</v>
      </c>
      <c r="E405" s="91">
        <v>0</v>
      </c>
      <c r="F405" s="119">
        <v>0</v>
      </c>
      <c r="G405" s="119">
        <v>0</v>
      </c>
      <c r="H405" s="119">
        <v>0</v>
      </c>
      <c r="I405" s="119">
        <v>0</v>
      </c>
    </row>
    <row r="406" spans="1:13" ht="51" hidden="1" x14ac:dyDescent="0.2">
      <c r="A406" s="76">
        <v>0</v>
      </c>
      <c r="B406" s="49" t="s">
        <v>140</v>
      </c>
      <c r="C406" s="89">
        <v>405</v>
      </c>
      <c r="D406" s="90" t="s">
        <v>54</v>
      </c>
      <c r="E406" s="91">
        <v>0</v>
      </c>
      <c r="F406" s="119">
        <v>0</v>
      </c>
      <c r="G406" s="119">
        <v>0</v>
      </c>
      <c r="H406" s="119">
        <v>0</v>
      </c>
      <c r="I406" s="119">
        <v>0</v>
      </c>
    </row>
    <row r="407" spans="1:13" ht="25.5" hidden="1" x14ac:dyDescent="0.2">
      <c r="A407" s="76">
        <v>0</v>
      </c>
      <c r="B407" s="49" t="s">
        <v>72</v>
      </c>
      <c r="C407" s="89">
        <v>405</v>
      </c>
      <c r="D407" s="90" t="s">
        <v>55</v>
      </c>
      <c r="E407" s="91">
        <v>0</v>
      </c>
      <c r="F407" s="119">
        <v>0</v>
      </c>
      <c r="G407" s="119">
        <v>0</v>
      </c>
      <c r="H407" s="119">
        <v>0</v>
      </c>
      <c r="I407" s="119">
        <v>0</v>
      </c>
    </row>
    <row r="408" spans="1:13" ht="25.5" hidden="1" x14ac:dyDescent="0.2">
      <c r="A408" s="76">
        <v>0</v>
      </c>
      <c r="B408" s="49" t="s">
        <v>72</v>
      </c>
      <c r="C408" s="89">
        <v>405</v>
      </c>
      <c r="D408" s="90" t="s">
        <v>55</v>
      </c>
      <c r="E408" s="91">
        <v>0</v>
      </c>
      <c r="F408" s="119">
        <v>0</v>
      </c>
      <c r="G408" s="119">
        <v>0</v>
      </c>
      <c r="H408" s="119">
        <v>0</v>
      </c>
      <c r="I408" s="119">
        <v>0</v>
      </c>
    </row>
    <row r="409" spans="1:13" ht="25.5" hidden="1" x14ac:dyDescent="0.2">
      <c r="A409" s="76">
        <v>0</v>
      </c>
      <c r="B409" s="49" t="s">
        <v>72</v>
      </c>
      <c r="C409" s="89">
        <v>405</v>
      </c>
      <c r="D409" s="90" t="s">
        <v>55</v>
      </c>
      <c r="E409" s="91">
        <v>0</v>
      </c>
      <c r="F409" s="119">
        <v>0</v>
      </c>
      <c r="G409" s="119">
        <v>0</v>
      </c>
      <c r="H409" s="119">
        <v>0</v>
      </c>
      <c r="I409" s="119">
        <v>0</v>
      </c>
    </row>
    <row r="410" spans="1:13" ht="51" x14ac:dyDescent="0.2">
      <c r="A410" s="76">
        <v>0</v>
      </c>
      <c r="B410" s="49" t="s">
        <v>73</v>
      </c>
      <c r="C410" s="89">
        <v>405</v>
      </c>
      <c r="D410" s="90" t="s">
        <v>54</v>
      </c>
      <c r="E410" s="91">
        <v>100</v>
      </c>
      <c r="F410" s="119">
        <f>F411</f>
        <v>8035.5929999999998</v>
      </c>
      <c r="G410" s="119">
        <f>G411</f>
        <v>4436.9430000000002</v>
      </c>
      <c r="H410" s="119">
        <f>H411</f>
        <v>8035.4110000000001</v>
      </c>
      <c r="I410" s="119">
        <f>I411</f>
        <v>4436.7610000000004</v>
      </c>
    </row>
    <row r="411" spans="1:13" ht="12.75" customHeight="1" x14ac:dyDescent="0.2">
      <c r="A411" s="76">
        <v>0</v>
      </c>
      <c r="B411" s="49" t="s">
        <v>74</v>
      </c>
      <c r="C411" s="89">
        <v>405</v>
      </c>
      <c r="D411" s="90" t="s">
        <v>54</v>
      </c>
      <c r="E411" s="91">
        <v>120</v>
      </c>
      <c r="F411" s="119">
        <v>8035.5929999999998</v>
      </c>
      <c r="G411" s="119">
        <v>4436.9430000000002</v>
      </c>
      <c r="H411" s="119">
        <v>8035.4110000000001</v>
      </c>
      <c r="I411" s="119">
        <v>4436.7610000000004</v>
      </c>
    </row>
    <row r="412" spans="1:13" ht="24.75" customHeight="1" x14ac:dyDescent="0.2">
      <c r="A412" s="76">
        <v>0</v>
      </c>
      <c r="B412" s="49" t="s">
        <v>75</v>
      </c>
      <c r="C412" s="89">
        <v>405</v>
      </c>
      <c r="D412" s="90" t="s">
        <v>54</v>
      </c>
      <c r="E412" s="91">
        <v>200</v>
      </c>
      <c r="F412" s="119">
        <f>F413</f>
        <v>739.00300000000004</v>
      </c>
      <c r="G412" s="119">
        <f>G413</f>
        <v>574.93100000000004</v>
      </c>
      <c r="H412" s="119">
        <f>H413</f>
        <v>727.101</v>
      </c>
      <c r="I412" s="119">
        <f>I413</f>
        <v>562.80899999999997</v>
      </c>
    </row>
    <row r="413" spans="1:13" ht="25.5" x14ac:dyDescent="0.2">
      <c r="A413" s="76">
        <v>0</v>
      </c>
      <c r="B413" s="49" t="s">
        <v>76</v>
      </c>
      <c r="C413" s="89">
        <v>405</v>
      </c>
      <c r="D413" s="90" t="s">
        <v>54</v>
      </c>
      <c r="E413" s="91">
        <v>240</v>
      </c>
      <c r="F413" s="119">
        <v>739.00300000000004</v>
      </c>
      <c r="G413" s="119">
        <v>574.93100000000004</v>
      </c>
      <c r="H413" s="119">
        <v>727.101</v>
      </c>
      <c r="I413" s="119">
        <v>562.80899999999997</v>
      </c>
      <c r="K413" s="112"/>
      <c r="L413" s="112"/>
      <c r="M413" s="112"/>
    </row>
    <row r="414" spans="1:13" hidden="1" x14ac:dyDescent="0.2">
      <c r="A414" s="76">
        <v>0</v>
      </c>
      <c r="B414" s="49" t="s">
        <v>77</v>
      </c>
      <c r="C414" s="89">
        <v>405</v>
      </c>
      <c r="D414" s="90" t="s">
        <v>54</v>
      </c>
      <c r="E414" s="91">
        <v>800</v>
      </c>
      <c r="F414" s="119">
        <v>0</v>
      </c>
      <c r="G414" s="119">
        <v>0</v>
      </c>
      <c r="H414" s="119">
        <v>0</v>
      </c>
      <c r="I414" s="119">
        <v>0</v>
      </c>
    </row>
    <row r="415" spans="1:13" hidden="1" x14ac:dyDescent="0.2">
      <c r="A415" s="76">
        <v>0</v>
      </c>
      <c r="B415" s="49" t="s">
        <v>78</v>
      </c>
      <c r="C415" s="89">
        <v>405</v>
      </c>
      <c r="D415" s="90" t="s">
        <v>54</v>
      </c>
      <c r="E415" s="91">
        <v>850</v>
      </c>
      <c r="F415" s="119">
        <v>0</v>
      </c>
      <c r="G415" s="119">
        <v>0</v>
      </c>
      <c r="H415" s="119">
        <v>0</v>
      </c>
      <c r="I415" s="119">
        <v>0</v>
      </c>
    </row>
    <row r="416" spans="1:13" hidden="1" x14ac:dyDescent="0.2">
      <c r="A416" s="76">
        <v>0</v>
      </c>
      <c r="B416" s="49" t="s">
        <v>120</v>
      </c>
      <c r="C416" s="89">
        <v>405</v>
      </c>
      <c r="D416" s="90" t="s">
        <v>54</v>
      </c>
      <c r="E416" s="91">
        <v>0</v>
      </c>
      <c r="F416" s="119">
        <v>0</v>
      </c>
      <c r="G416" s="119">
        <v>0</v>
      </c>
      <c r="H416" s="119">
        <v>0</v>
      </c>
      <c r="I416" s="119">
        <v>0</v>
      </c>
    </row>
    <row r="417" spans="1:9" hidden="1" x14ac:dyDescent="0.2">
      <c r="A417" s="76">
        <v>0</v>
      </c>
      <c r="B417" s="49" t="s">
        <v>120</v>
      </c>
      <c r="C417" s="89">
        <v>405</v>
      </c>
      <c r="D417" s="90" t="s">
        <v>54</v>
      </c>
      <c r="E417" s="91">
        <v>0</v>
      </c>
      <c r="F417" s="119">
        <v>0</v>
      </c>
      <c r="G417" s="119">
        <v>0</v>
      </c>
      <c r="H417" s="119">
        <v>0</v>
      </c>
      <c r="I417" s="119">
        <v>0</v>
      </c>
    </row>
    <row r="418" spans="1:9" hidden="1" x14ac:dyDescent="0.2">
      <c r="A418" s="76">
        <v>0</v>
      </c>
      <c r="B418" s="49" t="s">
        <v>120</v>
      </c>
      <c r="C418" s="89">
        <v>405</v>
      </c>
      <c r="D418" s="90" t="s">
        <v>54</v>
      </c>
      <c r="E418" s="91">
        <v>0</v>
      </c>
      <c r="F418" s="119">
        <v>0</v>
      </c>
      <c r="G418" s="119">
        <v>0</v>
      </c>
      <c r="H418" s="119">
        <v>0</v>
      </c>
      <c r="I418" s="119">
        <v>0</v>
      </c>
    </row>
    <row r="419" spans="1:9" ht="38.25" hidden="1" x14ac:dyDescent="0.2">
      <c r="A419" s="76">
        <v>0</v>
      </c>
      <c r="B419" s="49" t="s">
        <v>141</v>
      </c>
      <c r="C419" s="89">
        <v>405</v>
      </c>
      <c r="D419" s="90" t="s">
        <v>54</v>
      </c>
      <c r="E419" s="91">
        <v>0</v>
      </c>
      <c r="F419" s="119">
        <v>0</v>
      </c>
      <c r="G419" s="119">
        <v>0</v>
      </c>
      <c r="H419" s="119">
        <v>0</v>
      </c>
      <c r="I419" s="119">
        <v>0</v>
      </c>
    </row>
    <row r="420" spans="1:9" ht="38.25" x14ac:dyDescent="0.2">
      <c r="A420" s="76">
        <v>0</v>
      </c>
      <c r="B420" s="49" t="s">
        <v>141</v>
      </c>
      <c r="C420" s="89">
        <v>405</v>
      </c>
      <c r="D420" s="90" t="s">
        <v>54</v>
      </c>
      <c r="E420" s="91">
        <v>0</v>
      </c>
      <c r="F420" s="119">
        <f>F421</f>
        <v>4105.5839999999998</v>
      </c>
      <c r="G420" s="119">
        <f t="shared" ref="G420:I420" si="61">G421</f>
        <v>4105.5839999999998</v>
      </c>
      <c r="H420" s="119">
        <f t="shared" si="61"/>
        <v>4105.5839999999998</v>
      </c>
      <c r="I420" s="119">
        <f t="shared" si="61"/>
        <v>4105.5839999999998</v>
      </c>
    </row>
    <row r="421" spans="1:9" x14ac:dyDescent="0.2">
      <c r="A421" s="76">
        <v>0</v>
      </c>
      <c r="B421" s="49" t="s">
        <v>77</v>
      </c>
      <c r="C421" s="89">
        <v>405</v>
      </c>
      <c r="D421" s="90" t="s">
        <v>54</v>
      </c>
      <c r="E421" s="91">
        <v>800</v>
      </c>
      <c r="F421" s="119">
        <f>F422</f>
        <v>4105.5839999999998</v>
      </c>
      <c r="G421" s="119">
        <f t="shared" ref="G421:I421" si="62">G422</f>
        <v>4105.5839999999998</v>
      </c>
      <c r="H421" s="119">
        <f t="shared" si="62"/>
        <v>4105.5839999999998</v>
      </c>
      <c r="I421" s="119">
        <f t="shared" si="62"/>
        <v>4105.5839999999998</v>
      </c>
    </row>
    <row r="422" spans="1:9" ht="38.25" x14ac:dyDescent="0.2">
      <c r="A422" s="76">
        <v>0</v>
      </c>
      <c r="B422" s="49" t="s">
        <v>142</v>
      </c>
      <c r="C422" s="89">
        <v>405</v>
      </c>
      <c r="D422" s="90" t="s">
        <v>54</v>
      </c>
      <c r="E422" s="91">
        <v>810</v>
      </c>
      <c r="F422" s="119">
        <v>4105.5839999999998</v>
      </c>
      <c r="G422" s="119">
        <v>4105.5839999999998</v>
      </c>
      <c r="H422" s="119">
        <v>4105.5839999999998</v>
      </c>
      <c r="I422" s="119">
        <v>4105.5839999999998</v>
      </c>
    </row>
    <row r="423" spans="1:9" ht="38.25" hidden="1" x14ac:dyDescent="0.2">
      <c r="A423" s="76">
        <v>0</v>
      </c>
      <c r="B423" s="49" t="s">
        <v>143</v>
      </c>
      <c r="C423" s="89">
        <v>405</v>
      </c>
      <c r="D423" s="90" t="s">
        <v>54</v>
      </c>
      <c r="E423" s="91">
        <v>0</v>
      </c>
      <c r="F423" s="119">
        <v>0</v>
      </c>
      <c r="G423" s="119">
        <v>0</v>
      </c>
      <c r="H423" s="119">
        <v>0</v>
      </c>
      <c r="I423" s="119">
        <v>0</v>
      </c>
    </row>
    <row r="424" spans="1:9" ht="38.25" hidden="1" x14ac:dyDescent="0.2">
      <c r="A424" s="76">
        <v>0</v>
      </c>
      <c r="B424" s="49" t="s">
        <v>143</v>
      </c>
      <c r="C424" s="89">
        <v>405</v>
      </c>
      <c r="D424" s="90" t="s">
        <v>54</v>
      </c>
      <c r="E424" s="91">
        <v>0</v>
      </c>
      <c r="F424" s="119">
        <v>0</v>
      </c>
      <c r="G424" s="119">
        <v>0</v>
      </c>
      <c r="H424" s="119">
        <v>0</v>
      </c>
      <c r="I424" s="119">
        <v>0</v>
      </c>
    </row>
    <row r="425" spans="1:9" hidden="1" x14ac:dyDescent="0.2">
      <c r="A425" s="76">
        <v>0</v>
      </c>
      <c r="B425" s="49" t="s">
        <v>77</v>
      </c>
      <c r="C425" s="89">
        <v>405</v>
      </c>
      <c r="D425" s="90" t="s">
        <v>54</v>
      </c>
      <c r="E425" s="91">
        <v>800</v>
      </c>
      <c r="F425" s="119">
        <v>0</v>
      </c>
      <c r="G425" s="119">
        <v>0</v>
      </c>
      <c r="H425" s="119">
        <v>0</v>
      </c>
      <c r="I425" s="119">
        <v>0</v>
      </c>
    </row>
    <row r="426" spans="1:9" ht="38.25" hidden="1" x14ac:dyDescent="0.2">
      <c r="A426" s="76">
        <v>0</v>
      </c>
      <c r="B426" s="49" t="s">
        <v>142</v>
      </c>
      <c r="C426" s="89">
        <v>405</v>
      </c>
      <c r="D426" s="90" t="s">
        <v>54</v>
      </c>
      <c r="E426" s="91">
        <v>810</v>
      </c>
      <c r="F426" s="119">
        <v>0</v>
      </c>
      <c r="G426" s="119">
        <v>0</v>
      </c>
      <c r="H426" s="119">
        <v>0</v>
      </c>
      <c r="I426" s="119">
        <v>0</v>
      </c>
    </row>
    <row r="427" spans="1:9" ht="38.25" hidden="1" x14ac:dyDescent="0.2">
      <c r="A427" s="76">
        <v>0</v>
      </c>
      <c r="B427" s="49" t="s">
        <v>144</v>
      </c>
      <c r="C427" s="89">
        <v>405</v>
      </c>
      <c r="D427" s="90" t="s">
        <v>54</v>
      </c>
      <c r="E427" s="91">
        <v>0</v>
      </c>
      <c r="F427" s="119">
        <v>0</v>
      </c>
      <c r="G427" s="119">
        <v>0</v>
      </c>
      <c r="H427" s="119">
        <v>0</v>
      </c>
      <c r="I427" s="119">
        <v>0</v>
      </c>
    </row>
    <row r="428" spans="1:9" ht="38.25" hidden="1" x14ac:dyDescent="0.2">
      <c r="A428" s="76">
        <v>0</v>
      </c>
      <c r="B428" s="49" t="s">
        <v>144</v>
      </c>
      <c r="C428" s="89">
        <v>405</v>
      </c>
      <c r="D428" s="90" t="s">
        <v>54</v>
      </c>
      <c r="E428" s="91">
        <v>0</v>
      </c>
      <c r="F428" s="119">
        <v>0</v>
      </c>
      <c r="G428" s="119">
        <v>0</v>
      </c>
      <c r="H428" s="119">
        <v>0</v>
      </c>
      <c r="I428" s="119">
        <v>0</v>
      </c>
    </row>
    <row r="429" spans="1:9" hidden="1" x14ac:dyDescent="0.2">
      <c r="A429" s="76">
        <v>0</v>
      </c>
      <c r="B429" s="49" t="s">
        <v>77</v>
      </c>
      <c r="C429" s="89">
        <v>405</v>
      </c>
      <c r="D429" s="90" t="s">
        <v>54</v>
      </c>
      <c r="E429" s="91">
        <v>800</v>
      </c>
      <c r="F429" s="119">
        <v>0</v>
      </c>
      <c r="G429" s="119">
        <v>0</v>
      </c>
      <c r="H429" s="119">
        <v>0</v>
      </c>
      <c r="I429" s="119">
        <v>0</v>
      </c>
    </row>
    <row r="430" spans="1:9" ht="50.25" hidden="1" customHeight="1" x14ac:dyDescent="0.2">
      <c r="A430" s="76">
        <v>0</v>
      </c>
      <c r="B430" s="49" t="s">
        <v>142</v>
      </c>
      <c r="C430" s="89">
        <v>405</v>
      </c>
      <c r="D430" s="90" t="s">
        <v>54</v>
      </c>
      <c r="E430" s="91">
        <v>810</v>
      </c>
      <c r="F430" s="119">
        <v>0</v>
      </c>
      <c r="G430" s="119">
        <v>0</v>
      </c>
      <c r="H430" s="119">
        <v>0</v>
      </c>
      <c r="I430" s="119">
        <v>0</v>
      </c>
    </row>
    <row r="431" spans="1:9" hidden="1" x14ac:dyDescent="0.2">
      <c r="A431" s="76"/>
      <c r="B431" s="49" t="s">
        <v>77</v>
      </c>
      <c r="C431" s="89">
        <v>405</v>
      </c>
      <c r="D431" s="90" t="s">
        <v>54</v>
      </c>
      <c r="E431" s="91">
        <v>800</v>
      </c>
      <c r="F431" s="119">
        <f>F432</f>
        <v>0</v>
      </c>
      <c r="G431" s="119">
        <f>G432</f>
        <v>0</v>
      </c>
      <c r="H431" s="119">
        <f>H432</f>
        <v>0</v>
      </c>
      <c r="I431" s="119">
        <f>I432</f>
        <v>0</v>
      </c>
    </row>
    <row r="432" spans="1:9" ht="38.25" hidden="1" x14ac:dyDescent="0.2">
      <c r="A432" s="76"/>
      <c r="B432" s="49" t="s">
        <v>142</v>
      </c>
      <c r="C432" s="89">
        <v>405</v>
      </c>
      <c r="D432" s="90" t="s">
        <v>54</v>
      </c>
      <c r="E432" s="91">
        <v>810</v>
      </c>
      <c r="F432" s="119"/>
      <c r="G432" s="119"/>
      <c r="H432" s="119"/>
      <c r="I432" s="119"/>
    </row>
    <row r="433" spans="1:10" s="7" customFormat="1" ht="39.75" hidden="1" customHeight="1" x14ac:dyDescent="0.2">
      <c r="A433" s="76"/>
      <c r="B433" s="99" t="s">
        <v>292</v>
      </c>
      <c r="C433" s="89">
        <v>405</v>
      </c>
      <c r="D433" s="90">
        <v>4400000000</v>
      </c>
      <c r="E433" s="91"/>
      <c r="F433" s="119">
        <f>F434</f>
        <v>0</v>
      </c>
      <c r="G433" s="119">
        <f>G434</f>
        <v>0</v>
      </c>
      <c r="H433" s="119">
        <f>H434</f>
        <v>0</v>
      </c>
      <c r="I433" s="119">
        <f>I434</f>
        <v>0</v>
      </c>
      <c r="J433" s="80"/>
    </row>
    <row r="434" spans="1:10" s="7" customFormat="1" ht="25.5" hidden="1" x14ac:dyDescent="0.2">
      <c r="A434" s="76"/>
      <c r="B434" s="98" t="s">
        <v>182</v>
      </c>
      <c r="C434" s="89">
        <v>405</v>
      </c>
      <c r="D434" s="90">
        <v>4400000000</v>
      </c>
      <c r="E434" s="91">
        <v>400</v>
      </c>
      <c r="F434" s="119">
        <f>F435</f>
        <v>0</v>
      </c>
      <c r="G434" s="119">
        <f t="shared" ref="G434:I434" si="63">G435</f>
        <v>0</v>
      </c>
      <c r="H434" s="119">
        <f>H435</f>
        <v>0</v>
      </c>
      <c r="I434" s="119">
        <f t="shared" si="63"/>
        <v>0</v>
      </c>
      <c r="J434" s="80"/>
    </row>
    <row r="435" spans="1:10" s="7" customFormat="1" hidden="1" x14ac:dyDescent="0.2">
      <c r="A435" s="76"/>
      <c r="B435" s="49" t="s">
        <v>183</v>
      </c>
      <c r="C435" s="89">
        <v>405</v>
      </c>
      <c r="D435" s="90">
        <v>4400000000</v>
      </c>
      <c r="E435" s="91">
        <v>410</v>
      </c>
      <c r="F435" s="119"/>
      <c r="G435" s="119"/>
      <c r="H435" s="119"/>
      <c r="I435" s="119"/>
      <c r="J435" s="80"/>
    </row>
    <row r="436" spans="1:10" x14ac:dyDescent="0.2">
      <c r="A436" s="76">
        <v>0</v>
      </c>
      <c r="B436" s="50" t="s">
        <v>145</v>
      </c>
      <c r="C436" s="87">
        <v>408</v>
      </c>
      <c r="D436" s="88">
        <v>0</v>
      </c>
      <c r="E436" s="130">
        <v>0</v>
      </c>
      <c r="F436" s="35">
        <f>F437</f>
        <v>350.60300000000001</v>
      </c>
      <c r="G436" s="35">
        <v>0</v>
      </c>
      <c r="H436" s="35">
        <f>H437</f>
        <v>350.60300000000001</v>
      </c>
      <c r="I436" s="35">
        <v>0</v>
      </c>
    </row>
    <row r="437" spans="1:10" ht="38.25" x14ac:dyDescent="0.2">
      <c r="A437" s="76">
        <v>0</v>
      </c>
      <c r="B437" s="49" t="s">
        <v>313</v>
      </c>
      <c r="C437" s="89">
        <v>408</v>
      </c>
      <c r="D437" s="90" t="s">
        <v>56</v>
      </c>
      <c r="E437" s="91">
        <v>0</v>
      </c>
      <c r="F437" s="119">
        <f>F438</f>
        <v>350.60300000000001</v>
      </c>
      <c r="G437" s="119">
        <v>0</v>
      </c>
      <c r="H437" s="119">
        <f>H438</f>
        <v>350.60300000000001</v>
      </c>
      <c r="I437" s="119">
        <v>0</v>
      </c>
    </row>
    <row r="438" spans="1:10" ht="25.5" x14ac:dyDescent="0.2">
      <c r="A438" s="76">
        <v>0</v>
      </c>
      <c r="B438" s="49" t="s">
        <v>102</v>
      </c>
      <c r="C438" s="89">
        <v>408</v>
      </c>
      <c r="D438" s="90" t="s">
        <v>56</v>
      </c>
      <c r="E438" s="91">
        <v>600</v>
      </c>
      <c r="F438" s="119">
        <f>F439</f>
        <v>350.60300000000001</v>
      </c>
      <c r="G438" s="119">
        <v>0</v>
      </c>
      <c r="H438" s="119">
        <f>H439</f>
        <v>350.60300000000001</v>
      </c>
      <c r="I438" s="119">
        <v>0</v>
      </c>
    </row>
    <row r="439" spans="1:10" x14ac:dyDescent="0.2">
      <c r="A439" s="76">
        <v>0</v>
      </c>
      <c r="B439" s="49" t="s">
        <v>325</v>
      </c>
      <c r="C439" s="89">
        <v>408</v>
      </c>
      <c r="D439" s="90" t="s">
        <v>56</v>
      </c>
      <c r="E439" s="91">
        <v>610</v>
      </c>
      <c r="F439" s="119">
        <v>350.60300000000001</v>
      </c>
      <c r="G439" s="119"/>
      <c r="H439" s="119">
        <v>350.60300000000001</v>
      </c>
      <c r="I439" s="119"/>
    </row>
    <row r="440" spans="1:10" x14ac:dyDescent="0.2">
      <c r="A440" s="129"/>
      <c r="B440" s="50" t="s">
        <v>107</v>
      </c>
      <c r="C440" s="87">
        <v>412</v>
      </c>
      <c r="D440" s="88"/>
      <c r="E440" s="130"/>
      <c r="F440" s="35">
        <f>F441</f>
        <v>45</v>
      </c>
      <c r="G440" s="35">
        <f t="shared" ref="G440:I442" si="64">G441</f>
        <v>0</v>
      </c>
      <c r="H440" s="35">
        <f t="shared" si="64"/>
        <v>45</v>
      </c>
      <c r="I440" s="35">
        <f t="shared" si="64"/>
        <v>0</v>
      </c>
    </row>
    <row r="441" spans="1:10" ht="45" customHeight="1" x14ac:dyDescent="0.2">
      <c r="A441" s="76"/>
      <c r="B441" s="49" t="s">
        <v>312</v>
      </c>
      <c r="C441" s="89">
        <v>412</v>
      </c>
      <c r="D441" s="90">
        <v>1700000000</v>
      </c>
      <c r="E441" s="91"/>
      <c r="F441" s="119">
        <f>F442</f>
        <v>45</v>
      </c>
      <c r="G441" s="119">
        <f t="shared" si="64"/>
        <v>0</v>
      </c>
      <c r="H441" s="119">
        <f t="shared" si="64"/>
        <v>45</v>
      </c>
      <c r="I441" s="119">
        <f t="shared" si="64"/>
        <v>0</v>
      </c>
    </row>
    <row r="442" spans="1:10" x14ac:dyDescent="0.2">
      <c r="A442" s="76"/>
      <c r="B442" s="49" t="s">
        <v>77</v>
      </c>
      <c r="C442" s="89">
        <v>412</v>
      </c>
      <c r="D442" s="90">
        <v>1700000000</v>
      </c>
      <c r="E442" s="91">
        <v>800</v>
      </c>
      <c r="F442" s="119">
        <f>F443</f>
        <v>45</v>
      </c>
      <c r="G442" s="119">
        <f t="shared" si="64"/>
        <v>0</v>
      </c>
      <c r="H442" s="119">
        <f t="shared" si="64"/>
        <v>45</v>
      </c>
      <c r="I442" s="119">
        <f t="shared" si="64"/>
        <v>0</v>
      </c>
    </row>
    <row r="443" spans="1:10" ht="38.25" x14ac:dyDescent="0.2">
      <c r="A443" s="76"/>
      <c r="B443" s="49" t="s">
        <v>142</v>
      </c>
      <c r="C443" s="89">
        <v>412</v>
      </c>
      <c r="D443" s="90">
        <v>1700000000</v>
      </c>
      <c r="E443" s="91">
        <v>810</v>
      </c>
      <c r="F443" s="119">
        <v>45</v>
      </c>
      <c r="G443" s="119"/>
      <c r="H443" s="119">
        <v>45</v>
      </c>
      <c r="I443" s="119"/>
    </row>
    <row r="444" spans="1:10" hidden="1" x14ac:dyDescent="0.2">
      <c r="A444" s="76"/>
      <c r="B444" s="50" t="s">
        <v>109</v>
      </c>
      <c r="C444" s="87">
        <v>500</v>
      </c>
      <c r="D444" s="88"/>
      <c r="E444" s="130"/>
      <c r="F444" s="35">
        <f t="shared" ref="F444:I450" si="65">F445</f>
        <v>0</v>
      </c>
      <c r="G444" s="35">
        <f t="shared" si="65"/>
        <v>0</v>
      </c>
      <c r="H444" s="35"/>
      <c r="I444" s="35"/>
    </row>
    <row r="445" spans="1:10" x14ac:dyDescent="0.2">
      <c r="A445" s="76"/>
      <c r="B445" s="50" t="s">
        <v>206</v>
      </c>
      <c r="C445" s="87">
        <v>502</v>
      </c>
      <c r="D445" s="88"/>
      <c r="E445" s="130"/>
      <c r="F445" s="35">
        <f t="shared" si="65"/>
        <v>0</v>
      </c>
      <c r="G445" s="35">
        <f t="shared" si="65"/>
        <v>0</v>
      </c>
      <c r="H445" s="35">
        <f t="shared" si="65"/>
        <v>8692.6319999999996</v>
      </c>
      <c r="I445" s="35">
        <f t="shared" si="65"/>
        <v>8258</v>
      </c>
    </row>
    <row r="446" spans="1:10" hidden="1" x14ac:dyDescent="0.2">
      <c r="A446" s="76"/>
      <c r="B446" s="49" t="s">
        <v>94</v>
      </c>
      <c r="C446" s="89">
        <v>502</v>
      </c>
      <c r="D446" s="90">
        <v>9000000000</v>
      </c>
      <c r="E446" s="91"/>
      <c r="F446" s="119">
        <f t="shared" si="65"/>
        <v>0</v>
      </c>
      <c r="G446" s="119">
        <f t="shared" si="65"/>
        <v>0</v>
      </c>
      <c r="H446" s="119">
        <f t="shared" si="65"/>
        <v>8692.6319999999996</v>
      </c>
      <c r="I446" s="119">
        <f t="shared" si="65"/>
        <v>8258</v>
      </c>
    </row>
    <row r="447" spans="1:10" ht="25.5" hidden="1" x14ac:dyDescent="0.2">
      <c r="A447" s="76"/>
      <c r="B447" s="49" t="s">
        <v>176</v>
      </c>
      <c r="C447" s="89">
        <v>502</v>
      </c>
      <c r="D447" s="90">
        <v>9000070000</v>
      </c>
      <c r="E447" s="91"/>
      <c r="F447" s="119">
        <f t="shared" si="65"/>
        <v>0</v>
      </c>
      <c r="G447" s="119">
        <f t="shared" si="65"/>
        <v>0</v>
      </c>
      <c r="H447" s="119">
        <f t="shared" si="65"/>
        <v>8692.6319999999996</v>
      </c>
      <c r="I447" s="119">
        <f t="shared" si="65"/>
        <v>8258</v>
      </c>
    </row>
    <row r="448" spans="1:10" hidden="1" x14ac:dyDescent="0.2">
      <c r="A448" s="76"/>
      <c r="B448" s="49" t="s">
        <v>83</v>
      </c>
      <c r="C448" s="89">
        <v>502</v>
      </c>
      <c r="D448" s="90">
        <v>9000078000</v>
      </c>
      <c r="E448" s="91"/>
      <c r="F448" s="119">
        <f t="shared" si="65"/>
        <v>0</v>
      </c>
      <c r="G448" s="119">
        <f t="shared" si="65"/>
        <v>0</v>
      </c>
      <c r="H448" s="119">
        <f t="shared" si="65"/>
        <v>8692.6319999999996</v>
      </c>
      <c r="I448" s="119">
        <f t="shared" si="65"/>
        <v>8258</v>
      </c>
    </row>
    <row r="449" spans="1:14" ht="51" x14ac:dyDescent="0.2">
      <c r="A449" s="76"/>
      <c r="B449" s="49" t="s">
        <v>331</v>
      </c>
      <c r="C449" s="89">
        <v>502</v>
      </c>
      <c r="D449" s="90">
        <v>5100000000</v>
      </c>
      <c r="E449" s="91"/>
      <c r="F449" s="119">
        <f t="shared" si="65"/>
        <v>0</v>
      </c>
      <c r="G449" s="119">
        <f t="shared" si="65"/>
        <v>0</v>
      </c>
      <c r="H449" s="119">
        <f t="shared" si="65"/>
        <v>8692.6319999999996</v>
      </c>
      <c r="I449" s="119">
        <f t="shared" si="65"/>
        <v>8258</v>
      </c>
    </row>
    <row r="450" spans="1:14" ht="25.5" x14ac:dyDescent="0.2">
      <c r="A450" s="76"/>
      <c r="B450" s="49" t="s">
        <v>75</v>
      </c>
      <c r="C450" s="89">
        <v>502</v>
      </c>
      <c r="D450" s="90">
        <v>5100000000</v>
      </c>
      <c r="E450" s="91">
        <v>200</v>
      </c>
      <c r="F450" s="119">
        <f t="shared" si="65"/>
        <v>0</v>
      </c>
      <c r="G450" s="119">
        <f t="shared" si="65"/>
        <v>0</v>
      </c>
      <c r="H450" s="119">
        <f t="shared" si="65"/>
        <v>8692.6319999999996</v>
      </c>
      <c r="I450" s="119">
        <f t="shared" si="65"/>
        <v>8258</v>
      </c>
    </row>
    <row r="451" spans="1:14" ht="25.5" x14ac:dyDescent="0.2">
      <c r="A451" s="76"/>
      <c r="B451" s="49" t="s">
        <v>76</v>
      </c>
      <c r="C451" s="89">
        <v>502</v>
      </c>
      <c r="D451" s="90">
        <v>5100000000</v>
      </c>
      <c r="E451" s="91">
        <v>240</v>
      </c>
      <c r="F451" s="119"/>
      <c r="G451" s="119"/>
      <c r="H451" s="119">
        <v>8692.6319999999996</v>
      </c>
      <c r="I451" s="119">
        <v>8258</v>
      </c>
    </row>
    <row r="452" spans="1:14" x14ac:dyDescent="0.2">
      <c r="A452" s="76">
        <v>0</v>
      </c>
      <c r="B452" s="50" t="s">
        <v>146</v>
      </c>
      <c r="C452" s="87">
        <v>701</v>
      </c>
      <c r="D452" s="88">
        <v>0</v>
      </c>
      <c r="E452" s="130">
        <v>0</v>
      </c>
      <c r="F452" s="35">
        <f>F453+F465</f>
        <v>11860.661</v>
      </c>
      <c r="G452" s="35">
        <f t="shared" ref="G452:I452" si="66">G453+G465</f>
        <v>0</v>
      </c>
      <c r="H452" s="35">
        <f t="shared" si="66"/>
        <v>12282.741</v>
      </c>
      <c r="I452" s="35">
        <f t="shared" si="66"/>
        <v>0</v>
      </c>
      <c r="K452" s="138"/>
      <c r="L452" s="138"/>
      <c r="M452" s="138"/>
      <c r="N452" s="138"/>
    </row>
    <row r="453" spans="1:14" ht="51" x14ac:dyDescent="0.2">
      <c r="A453" s="76">
        <v>0</v>
      </c>
      <c r="B453" s="49" t="s">
        <v>310</v>
      </c>
      <c r="C453" s="89">
        <v>701</v>
      </c>
      <c r="D453" s="90" t="s">
        <v>57</v>
      </c>
      <c r="E453" s="91">
        <v>0</v>
      </c>
      <c r="F453" s="119">
        <f>F459</f>
        <v>11836.445</v>
      </c>
      <c r="G453" s="119">
        <f>G459</f>
        <v>0</v>
      </c>
      <c r="H453" s="119">
        <f>H459</f>
        <v>12258.525</v>
      </c>
      <c r="I453" s="119">
        <f>I459</f>
        <v>0</v>
      </c>
    </row>
    <row r="454" spans="1:14" ht="51" hidden="1" x14ac:dyDescent="0.2">
      <c r="A454" s="76">
        <v>0</v>
      </c>
      <c r="B454" s="49" t="s">
        <v>147</v>
      </c>
      <c r="C454" s="89">
        <v>701</v>
      </c>
      <c r="D454" s="90" t="s">
        <v>57</v>
      </c>
      <c r="E454" s="91">
        <v>0</v>
      </c>
      <c r="F454" s="119">
        <v>0</v>
      </c>
      <c r="G454" s="119">
        <v>0</v>
      </c>
      <c r="H454" s="119">
        <v>0</v>
      </c>
      <c r="I454" s="119">
        <v>0</v>
      </c>
    </row>
    <row r="455" spans="1:14" ht="38.25" hidden="1" x14ac:dyDescent="0.2">
      <c r="A455" s="76">
        <v>0</v>
      </c>
      <c r="B455" s="49" t="s">
        <v>101</v>
      </c>
      <c r="C455" s="89">
        <v>701</v>
      </c>
      <c r="D455" s="90" t="s">
        <v>58</v>
      </c>
      <c r="E455" s="91">
        <v>0</v>
      </c>
      <c r="F455" s="119">
        <v>0</v>
      </c>
      <c r="G455" s="119">
        <v>0</v>
      </c>
      <c r="H455" s="119">
        <v>0</v>
      </c>
      <c r="I455" s="119">
        <v>0</v>
      </c>
    </row>
    <row r="456" spans="1:14" ht="38.25" hidden="1" x14ac:dyDescent="0.2">
      <c r="A456" s="76">
        <v>0</v>
      </c>
      <c r="B456" s="49" t="s">
        <v>101</v>
      </c>
      <c r="C456" s="89">
        <v>701</v>
      </c>
      <c r="D456" s="90" t="s">
        <v>58</v>
      </c>
      <c r="E456" s="91">
        <v>0</v>
      </c>
      <c r="F456" s="119">
        <v>0</v>
      </c>
      <c r="G456" s="119">
        <v>0</v>
      </c>
      <c r="H456" s="119">
        <v>0</v>
      </c>
      <c r="I456" s="119">
        <v>0</v>
      </c>
    </row>
    <row r="457" spans="1:14" ht="38.25" hidden="1" x14ac:dyDescent="0.2">
      <c r="A457" s="76">
        <v>0</v>
      </c>
      <c r="B457" s="49" t="s">
        <v>101</v>
      </c>
      <c r="C457" s="89">
        <v>701</v>
      </c>
      <c r="D457" s="90" t="s">
        <v>58</v>
      </c>
      <c r="E457" s="91">
        <v>0</v>
      </c>
      <c r="F457" s="119">
        <v>0</v>
      </c>
      <c r="G457" s="119">
        <v>0</v>
      </c>
      <c r="H457" s="119">
        <v>0</v>
      </c>
      <c r="I457" s="119">
        <v>0</v>
      </c>
    </row>
    <row r="458" spans="1:14" ht="38.25" hidden="1" x14ac:dyDescent="0.2">
      <c r="A458" s="76">
        <v>0</v>
      </c>
      <c r="B458" s="49" t="s">
        <v>101</v>
      </c>
      <c r="C458" s="89">
        <v>701</v>
      </c>
      <c r="D458" s="90" t="s">
        <v>58</v>
      </c>
      <c r="E458" s="91">
        <v>0</v>
      </c>
      <c r="F458" s="119">
        <v>0</v>
      </c>
      <c r="G458" s="119">
        <v>0</v>
      </c>
      <c r="H458" s="119">
        <v>0</v>
      </c>
      <c r="I458" s="119">
        <v>0</v>
      </c>
    </row>
    <row r="459" spans="1:14" ht="25.5" x14ac:dyDescent="0.2">
      <c r="A459" s="76">
        <v>0</v>
      </c>
      <c r="B459" s="49" t="s">
        <v>102</v>
      </c>
      <c r="C459" s="89">
        <v>701</v>
      </c>
      <c r="D459" s="90" t="s">
        <v>57</v>
      </c>
      <c r="E459" s="91">
        <v>600</v>
      </c>
      <c r="F459" s="119">
        <f>F460</f>
        <v>11836.445</v>
      </c>
      <c r="G459" s="119">
        <v>0</v>
      </c>
      <c r="H459" s="119">
        <f>H460</f>
        <v>12258.525</v>
      </c>
      <c r="I459" s="119">
        <v>0</v>
      </c>
    </row>
    <row r="460" spans="1:14" x14ac:dyDescent="0.2">
      <c r="A460" s="76">
        <v>0</v>
      </c>
      <c r="B460" s="49" t="s">
        <v>103</v>
      </c>
      <c r="C460" s="89">
        <v>701</v>
      </c>
      <c r="D460" s="90" t="s">
        <v>57</v>
      </c>
      <c r="E460" s="91">
        <v>620</v>
      </c>
      <c r="F460" s="119">
        <v>11836.445</v>
      </c>
      <c r="G460" s="119"/>
      <c r="H460" s="119">
        <v>12258.525</v>
      </c>
      <c r="I460" s="119"/>
    </row>
    <row r="461" spans="1:14" ht="51" hidden="1" x14ac:dyDescent="0.2">
      <c r="A461" s="76">
        <v>0</v>
      </c>
      <c r="B461" s="49" t="s">
        <v>187</v>
      </c>
      <c r="C461" s="89">
        <v>701</v>
      </c>
      <c r="D461" s="90" t="s">
        <v>189</v>
      </c>
      <c r="E461" s="91">
        <v>0</v>
      </c>
      <c r="F461" s="119">
        <f>F462</f>
        <v>24.216000000000001</v>
      </c>
      <c r="G461" s="119">
        <f>G462</f>
        <v>0</v>
      </c>
      <c r="H461" s="119">
        <f>H462</f>
        <v>24.216000000000001</v>
      </c>
      <c r="I461" s="119">
        <f>I462</f>
        <v>0</v>
      </c>
    </row>
    <row r="462" spans="1:14" ht="78" hidden="1" customHeight="1" x14ac:dyDescent="0.2">
      <c r="A462" s="76">
        <v>0</v>
      </c>
      <c r="B462" s="49" t="s">
        <v>114</v>
      </c>
      <c r="C462" s="89">
        <v>701</v>
      </c>
      <c r="D462" s="90" t="s">
        <v>190</v>
      </c>
      <c r="E462" s="91">
        <v>0</v>
      </c>
      <c r="F462" s="119">
        <f>F465</f>
        <v>24.216000000000001</v>
      </c>
      <c r="G462" s="119">
        <f>G465</f>
        <v>0</v>
      </c>
      <c r="H462" s="119">
        <f>H465</f>
        <v>24.216000000000001</v>
      </c>
      <c r="I462" s="119">
        <f>I465</f>
        <v>0</v>
      </c>
    </row>
    <row r="463" spans="1:14" ht="51" hidden="1" x14ac:dyDescent="0.2">
      <c r="A463" s="76">
        <v>0</v>
      </c>
      <c r="B463" s="49" t="s">
        <v>114</v>
      </c>
      <c r="C463" s="89">
        <v>701</v>
      </c>
      <c r="D463" s="90" t="s">
        <v>59</v>
      </c>
      <c r="E463" s="91">
        <v>0</v>
      </c>
      <c r="F463" s="119">
        <v>0</v>
      </c>
      <c r="G463" s="119">
        <v>0</v>
      </c>
      <c r="H463" s="119">
        <v>0</v>
      </c>
      <c r="I463" s="119">
        <v>0</v>
      </c>
    </row>
    <row r="464" spans="1:14" ht="51" hidden="1" x14ac:dyDescent="0.2">
      <c r="A464" s="76">
        <v>0</v>
      </c>
      <c r="B464" s="49" t="s">
        <v>114</v>
      </c>
      <c r="C464" s="89">
        <v>701</v>
      </c>
      <c r="D464" s="90" t="s">
        <v>59</v>
      </c>
      <c r="E464" s="91">
        <v>0</v>
      </c>
      <c r="F464" s="119">
        <v>0</v>
      </c>
      <c r="G464" s="119">
        <v>0</v>
      </c>
      <c r="H464" s="119">
        <v>0</v>
      </c>
      <c r="I464" s="119">
        <v>0</v>
      </c>
    </row>
    <row r="465" spans="1:10" ht="38.25" x14ac:dyDescent="0.2">
      <c r="A465" s="76">
        <v>0</v>
      </c>
      <c r="B465" s="49" t="s">
        <v>311</v>
      </c>
      <c r="C465" s="89">
        <v>701</v>
      </c>
      <c r="D465" s="90">
        <v>4100000000</v>
      </c>
      <c r="E465" s="91"/>
      <c r="F465" s="119">
        <f t="shared" ref="F465:I466" si="67">F466</f>
        <v>24.216000000000001</v>
      </c>
      <c r="G465" s="119">
        <f t="shared" si="67"/>
        <v>0</v>
      </c>
      <c r="H465" s="119">
        <f t="shared" si="67"/>
        <v>24.216000000000001</v>
      </c>
      <c r="I465" s="119">
        <f t="shared" si="67"/>
        <v>0</v>
      </c>
    </row>
    <row r="466" spans="1:10" ht="25.5" x14ac:dyDescent="0.2">
      <c r="A466" s="76">
        <v>0</v>
      </c>
      <c r="B466" s="49" t="s">
        <v>102</v>
      </c>
      <c r="C466" s="89">
        <v>701</v>
      </c>
      <c r="D466" s="90">
        <v>4100000000</v>
      </c>
      <c r="E466" s="91">
        <v>600</v>
      </c>
      <c r="F466" s="119">
        <f t="shared" si="67"/>
        <v>24.216000000000001</v>
      </c>
      <c r="G466" s="119">
        <f t="shared" si="67"/>
        <v>0</v>
      </c>
      <c r="H466" s="119">
        <f t="shared" si="67"/>
        <v>24.216000000000001</v>
      </c>
      <c r="I466" s="119">
        <f t="shared" si="67"/>
        <v>0</v>
      </c>
    </row>
    <row r="467" spans="1:10" x14ac:dyDescent="0.2">
      <c r="A467" s="76">
        <v>0</v>
      </c>
      <c r="B467" s="49" t="s">
        <v>103</v>
      </c>
      <c r="C467" s="89">
        <v>701</v>
      </c>
      <c r="D467" s="90">
        <v>4100000000</v>
      </c>
      <c r="E467" s="91">
        <v>620</v>
      </c>
      <c r="F467" s="119">
        <v>24.216000000000001</v>
      </c>
      <c r="G467" s="119"/>
      <c r="H467" s="119">
        <v>24.216000000000001</v>
      </c>
      <c r="I467" s="119"/>
    </row>
    <row r="468" spans="1:10" x14ac:dyDescent="0.2">
      <c r="A468" s="76">
        <v>0</v>
      </c>
      <c r="B468" s="50" t="s">
        <v>81</v>
      </c>
      <c r="C468" s="87">
        <v>702</v>
      </c>
      <c r="D468" s="88">
        <v>0</v>
      </c>
      <c r="E468" s="130">
        <v>0</v>
      </c>
      <c r="F468" s="35">
        <f>F469+F507+F511</f>
        <v>32517.239999999998</v>
      </c>
      <c r="G468" s="35">
        <f>G469+G507+G511</f>
        <v>0</v>
      </c>
      <c r="H468" s="35">
        <f>H469+H507+H511</f>
        <v>28503.964</v>
      </c>
      <c r="I468" s="35">
        <f>I469+I507+I511</f>
        <v>0</v>
      </c>
    </row>
    <row r="469" spans="1:10" ht="51" x14ac:dyDescent="0.2">
      <c r="A469" s="76">
        <v>0</v>
      </c>
      <c r="B469" s="49" t="s">
        <v>310</v>
      </c>
      <c r="C469" s="89">
        <v>702</v>
      </c>
      <c r="D469" s="90" t="s">
        <v>57</v>
      </c>
      <c r="E469" s="91">
        <v>0</v>
      </c>
      <c r="F469" s="119">
        <f>F475</f>
        <v>32472.116999999998</v>
      </c>
      <c r="G469" s="119">
        <f>G475</f>
        <v>0</v>
      </c>
      <c r="H469" s="119">
        <f>H475</f>
        <v>28458.841</v>
      </c>
      <c r="I469" s="119">
        <f>I475</f>
        <v>0</v>
      </c>
    </row>
    <row r="470" spans="1:10" ht="51" hidden="1" x14ac:dyDescent="0.2">
      <c r="A470" s="76">
        <v>0</v>
      </c>
      <c r="B470" s="49" t="s">
        <v>147</v>
      </c>
      <c r="C470" s="89">
        <v>702</v>
      </c>
      <c r="D470" s="90" t="s">
        <v>57</v>
      </c>
      <c r="E470" s="91">
        <v>0</v>
      </c>
      <c r="F470" s="119">
        <v>0</v>
      </c>
      <c r="G470" s="119">
        <v>0</v>
      </c>
      <c r="H470" s="119">
        <v>0</v>
      </c>
      <c r="I470" s="119">
        <v>0</v>
      </c>
    </row>
    <row r="471" spans="1:10" ht="38.25" hidden="1" x14ac:dyDescent="0.2">
      <c r="A471" s="76">
        <v>0</v>
      </c>
      <c r="B471" s="49" t="s">
        <v>101</v>
      </c>
      <c r="C471" s="89">
        <v>702</v>
      </c>
      <c r="D471" s="90" t="s">
        <v>60</v>
      </c>
      <c r="E471" s="91">
        <v>0</v>
      </c>
      <c r="F471" s="119">
        <v>0</v>
      </c>
      <c r="G471" s="119">
        <v>0</v>
      </c>
      <c r="H471" s="119">
        <v>0</v>
      </c>
      <c r="I471" s="119">
        <v>0</v>
      </c>
    </row>
    <row r="472" spans="1:10" ht="38.25" hidden="1" x14ac:dyDescent="0.2">
      <c r="A472" s="76">
        <v>0</v>
      </c>
      <c r="B472" s="49" t="s">
        <v>101</v>
      </c>
      <c r="C472" s="89">
        <v>702</v>
      </c>
      <c r="D472" s="90" t="s">
        <v>60</v>
      </c>
      <c r="E472" s="91">
        <v>0</v>
      </c>
      <c r="F472" s="119">
        <v>0</v>
      </c>
      <c r="G472" s="119">
        <v>0</v>
      </c>
      <c r="H472" s="119">
        <v>0</v>
      </c>
      <c r="I472" s="119">
        <v>0</v>
      </c>
    </row>
    <row r="473" spans="1:10" ht="38.25" hidden="1" x14ac:dyDescent="0.2">
      <c r="A473" s="76">
        <v>0</v>
      </c>
      <c r="B473" s="49" t="s">
        <v>101</v>
      </c>
      <c r="C473" s="89">
        <v>702</v>
      </c>
      <c r="D473" s="90" t="s">
        <v>60</v>
      </c>
      <c r="E473" s="91">
        <v>0</v>
      </c>
      <c r="F473" s="119">
        <v>0</v>
      </c>
      <c r="G473" s="119">
        <v>0</v>
      </c>
      <c r="H473" s="119">
        <v>0</v>
      </c>
      <c r="I473" s="119">
        <v>0</v>
      </c>
    </row>
    <row r="474" spans="1:10" ht="38.25" hidden="1" x14ac:dyDescent="0.2">
      <c r="A474" s="76">
        <v>0</v>
      </c>
      <c r="B474" s="49" t="s">
        <v>101</v>
      </c>
      <c r="C474" s="89">
        <v>702</v>
      </c>
      <c r="D474" s="90" t="s">
        <v>60</v>
      </c>
      <c r="E474" s="91">
        <v>0</v>
      </c>
      <c r="F474" s="119">
        <v>0</v>
      </c>
      <c r="G474" s="119">
        <v>0</v>
      </c>
      <c r="H474" s="119">
        <v>0</v>
      </c>
      <c r="I474" s="119">
        <v>0</v>
      </c>
    </row>
    <row r="475" spans="1:10" ht="25.5" x14ac:dyDescent="0.2">
      <c r="A475" s="76">
        <v>0</v>
      </c>
      <c r="B475" s="49" t="s">
        <v>102</v>
      </c>
      <c r="C475" s="89">
        <v>702</v>
      </c>
      <c r="D475" s="90" t="s">
        <v>57</v>
      </c>
      <c r="E475" s="91">
        <v>600</v>
      </c>
      <c r="F475" s="119">
        <f>F476</f>
        <v>32472.116999999998</v>
      </c>
      <c r="G475" s="119">
        <v>0</v>
      </c>
      <c r="H475" s="119">
        <f>H476</f>
        <v>28458.841</v>
      </c>
      <c r="I475" s="119">
        <v>0</v>
      </c>
    </row>
    <row r="476" spans="1:10" s="12" customFormat="1" x14ac:dyDescent="0.2">
      <c r="A476" s="76">
        <v>0</v>
      </c>
      <c r="B476" s="49" t="s">
        <v>103</v>
      </c>
      <c r="C476" s="89">
        <v>702</v>
      </c>
      <c r="D476" s="90" t="s">
        <v>57</v>
      </c>
      <c r="E476" s="91">
        <v>620</v>
      </c>
      <c r="F476" s="119">
        <v>32472.116999999998</v>
      </c>
      <c r="G476" s="119"/>
      <c r="H476" s="119">
        <v>28458.841</v>
      </c>
      <c r="I476" s="119"/>
      <c r="J476" s="80"/>
    </row>
    <row r="477" spans="1:10" ht="51" hidden="1" x14ac:dyDescent="0.2">
      <c r="A477" s="76">
        <v>0</v>
      </c>
      <c r="B477" s="49" t="s">
        <v>187</v>
      </c>
      <c r="C477" s="89">
        <v>702</v>
      </c>
      <c r="D477" s="90" t="s">
        <v>191</v>
      </c>
      <c r="E477" s="91">
        <v>0</v>
      </c>
      <c r="F477" s="119">
        <f>F478+F481</f>
        <v>0</v>
      </c>
      <c r="G477" s="119">
        <f>G478+G481</f>
        <v>0</v>
      </c>
      <c r="H477" s="119">
        <f>H478+H481</f>
        <v>0</v>
      </c>
      <c r="I477" s="119">
        <f>I478+I481</f>
        <v>0</v>
      </c>
    </row>
    <row r="478" spans="1:10" s="7" customFormat="1" ht="69.75" hidden="1" customHeight="1" x14ac:dyDescent="0.2">
      <c r="A478" s="76"/>
      <c r="B478" s="49" t="s">
        <v>218</v>
      </c>
      <c r="C478" s="89">
        <v>702</v>
      </c>
      <c r="D478" s="90" t="s">
        <v>217</v>
      </c>
      <c r="E478" s="91"/>
      <c r="F478" s="119">
        <f>F479</f>
        <v>0</v>
      </c>
      <c r="G478" s="119"/>
      <c r="H478" s="119">
        <f>H479</f>
        <v>0</v>
      </c>
      <c r="I478" s="119"/>
      <c r="J478" s="80"/>
    </row>
    <row r="479" spans="1:10" s="7" customFormat="1" ht="27" hidden="1" customHeight="1" x14ac:dyDescent="0.2">
      <c r="A479" s="76"/>
      <c r="B479" s="49" t="s">
        <v>102</v>
      </c>
      <c r="C479" s="89">
        <v>702</v>
      </c>
      <c r="D479" s="90" t="s">
        <v>217</v>
      </c>
      <c r="E479" s="91">
        <v>600</v>
      </c>
      <c r="F479" s="119">
        <f>F480</f>
        <v>0</v>
      </c>
      <c r="G479" s="119"/>
      <c r="H479" s="119">
        <f>H480</f>
        <v>0</v>
      </c>
      <c r="I479" s="119"/>
      <c r="J479" s="80"/>
    </row>
    <row r="480" spans="1:10" s="7" customFormat="1" hidden="1" x14ac:dyDescent="0.2">
      <c r="A480" s="76"/>
      <c r="B480" s="49" t="s">
        <v>103</v>
      </c>
      <c r="C480" s="89">
        <v>702</v>
      </c>
      <c r="D480" s="90" t="s">
        <v>217</v>
      </c>
      <c r="E480" s="91">
        <v>620</v>
      </c>
      <c r="F480" s="119"/>
      <c r="G480" s="119"/>
      <c r="H480" s="119"/>
      <c r="I480" s="119"/>
      <c r="J480" s="80"/>
    </row>
    <row r="481" spans="1:10" ht="66.400000000000006" hidden="1" customHeight="1" x14ac:dyDescent="0.2">
      <c r="A481" s="76">
        <v>0</v>
      </c>
      <c r="B481" s="49" t="s">
        <v>114</v>
      </c>
      <c r="C481" s="89">
        <v>702</v>
      </c>
      <c r="D481" s="90" t="s">
        <v>192</v>
      </c>
      <c r="E481" s="91">
        <v>0</v>
      </c>
      <c r="F481" s="119">
        <f>F484</f>
        <v>0</v>
      </c>
      <c r="G481" s="119">
        <f>G484</f>
        <v>0</v>
      </c>
      <c r="H481" s="119">
        <f>H484</f>
        <v>0</v>
      </c>
      <c r="I481" s="119">
        <f>I484</f>
        <v>0</v>
      </c>
    </row>
    <row r="482" spans="1:10" ht="51" hidden="1" x14ac:dyDescent="0.2">
      <c r="A482" s="76">
        <v>0</v>
      </c>
      <c r="B482" s="49" t="s">
        <v>114</v>
      </c>
      <c r="C482" s="89">
        <v>702</v>
      </c>
      <c r="D482" s="90" t="s">
        <v>61</v>
      </c>
      <c r="E482" s="91">
        <v>0</v>
      </c>
      <c r="F482" s="119">
        <v>0</v>
      </c>
      <c r="G482" s="119">
        <v>0</v>
      </c>
      <c r="H482" s="119">
        <v>0</v>
      </c>
      <c r="I482" s="119">
        <v>0</v>
      </c>
    </row>
    <row r="483" spans="1:10" ht="51" hidden="1" x14ac:dyDescent="0.2">
      <c r="A483" s="76">
        <v>0</v>
      </c>
      <c r="B483" s="49" t="s">
        <v>114</v>
      </c>
      <c r="C483" s="89">
        <v>702</v>
      </c>
      <c r="D483" s="90" t="s">
        <v>61</v>
      </c>
      <c r="E483" s="91">
        <v>0</v>
      </c>
      <c r="F483" s="119">
        <v>0</v>
      </c>
      <c r="G483" s="119">
        <v>0</v>
      </c>
      <c r="H483" s="119">
        <v>0</v>
      </c>
      <c r="I483" s="119">
        <v>0</v>
      </c>
    </row>
    <row r="484" spans="1:10" ht="51" hidden="1" customHeight="1" x14ac:dyDescent="0.2">
      <c r="A484" s="76">
        <v>0</v>
      </c>
      <c r="B484" s="49" t="s">
        <v>148</v>
      </c>
      <c r="C484" s="89">
        <v>702</v>
      </c>
      <c r="D484" s="90" t="s">
        <v>193</v>
      </c>
      <c r="E484" s="91">
        <v>0</v>
      </c>
      <c r="F484" s="119">
        <f t="shared" ref="F484:I485" si="68">F485</f>
        <v>0</v>
      </c>
      <c r="G484" s="119">
        <f t="shared" si="68"/>
        <v>0</v>
      </c>
      <c r="H484" s="119">
        <f t="shared" si="68"/>
        <v>0</v>
      </c>
      <c r="I484" s="119">
        <f t="shared" si="68"/>
        <v>0</v>
      </c>
    </row>
    <row r="485" spans="1:10" ht="28.15" hidden="1" customHeight="1" x14ac:dyDescent="0.2">
      <c r="A485" s="76">
        <v>0</v>
      </c>
      <c r="B485" s="49" t="s">
        <v>102</v>
      </c>
      <c r="C485" s="89">
        <v>702</v>
      </c>
      <c r="D485" s="90" t="s">
        <v>193</v>
      </c>
      <c r="E485" s="91">
        <v>600</v>
      </c>
      <c r="F485" s="119">
        <f t="shared" si="68"/>
        <v>0</v>
      </c>
      <c r="G485" s="119">
        <f t="shared" si="68"/>
        <v>0</v>
      </c>
      <c r="H485" s="119">
        <f t="shared" si="68"/>
        <v>0</v>
      </c>
      <c r="I485" s="119">
        <f t="shared" si="68"/>
        <v>0</v>
      </c>
    </row>
    <row r="486" spans="1:10" s="12" customFormat="1" hidden="1" x14ac:dyDescent="0.2">
      <c r="A486" s="76">
        <v>0</v>
      </c>
      <c r="B486" s="49" t="s">
        <v>103</v>
      </c>
      <c r="C486" s="89">
        <v>702</v>
      </c>
      <c r="D486" s="90" t="s">
        <v>193</v>
      </c>
      <c r="E486" s="91">
        <v>620</v>
      </c>
      <c r="F486" s="119"/>
      <c r="G486" s="119"/>
      <c r="H486" s="119"/>
      <c r="I486" s="119"/>
      <c r="J486" s="80"/>
    </row>
    <row r="487" spans="1:10" s="7" customFormat="1" ht="38.25" hidden="1" x14ac:dyDescent="0.2">
      <c r="A487" s="76"/>
      <c r="B487" s="49" t="s">
        <v>220</v>
      </c>
      <c r="C487" s="89">
        <v>702</v>
      </c>
      <c r="D487" s="90" t="s">
        <v>219</v>
      </c>
      <c r="E487" s="91"/>
      <c r="F487" s="119">
        <f t="shared" ref="F487:I488" si="69">F488</f>
        <v>0</v>
      </c>
      <c r="G487" s="119">
        <f t="shared" si="69"/>
        <v>0</v>
      </c>
      <c r="H487" s="119">
        <f t="shared" si="69"/>
        <v>0</v>
      </c>
      <c r="I487" s="119">
        <f t="shared" si="69"/>
        <v>0</v>
      </c>
      <c r="J487" s="80"/>
    </row>
    <row r="488" spans="1:10" s="7" customFormat="1" ht="30" hidden="1" customHeight="1" x14ac:dyDescent="0.2">
      <c r="A488" s="76"/>
      <c r="B488" s="49" t="s">
        <v>102</v>
      </c>
      <c r="C488" s="89">
        <v>702</v>
      </c>
      <c r="D488" s="90" t="s">
        <v>219</v>
      </c>
      <c r="E488" s="91">
        <v>600</v>
      </c>
      <c r="F488" s="119">
        <f t="shared" si="69"/>
        <v>0</v>
      </c>
      <c r="G488" s="119">
        <f t="shared" si="69"/>
        <v>0</v>
      </c>
      <c r="H488" s="119">
        <f t="shared" si="69"/>
        <v>0</v>
      </c>
      <c r="I488" s="119">
        <f t="shared" si="69"/>
        <v>0</v>
      </c>
      <c r="J488" s="80"/>
    </row>
    <row r="489" spans="1:10" s="7" customFormat="1" hidden="1" x14ac:dyDescent="0.2">
      <c r="A489" s="76"/>
      <c r="B489" s="49" t="s">
        <v>103</v>
      </c>
      <c r="C489" s="89">
        <v>702</v>
      </c>
      <c r="D489" s="90" t="s">
        <v>219</v>
      </c>
      <c r="E489" s="91">
        <v>620</v>
      </c>
      <c r="F489" s="119"/>
      <c r="G489" s="119"/>
      <c r="H489" s="119"/>
      <c r="I489" s="119"/>
      <c r="J489" s="80"/>
    </row>
    <row r="490" spans="1:10" ht="51" hidden="1" x14ac:dyDescent="0.2">
      <c r="A490" s="76">
        <v>0</v>
      </c>
      <c r="B490" s="49" t="s">
        <v>187</v>
      </c>
      <c r="C490" s="89">
        <v>702</v>
      </c>
      <c r="D490" s="90" t="s">
        <v>194</v>
      </c>
      <c r="E490" s="91">
        <v>0</v>
      </c>
      <c r="F490" s="119">
        <f>F491</f>
        <v>0</v>
      </c>
      <c r="G490" s="119">
        <f>G491</f>
        <v>0</v>
      </c>
      <c r="H490" s="119">
        <f>H491</f>
        <v>0</v>
      </c>
      <c r="I490" s="119">
        <f>I491</f>
        <v>0</v>
      </c>
    </row>
    <row r="491" spans="1:10" ht="66.75" hidden="1" customHeight="1" x14ac:dyDescent="0.2">
      <c r="A491" s="76">
        <v>0</v>
      </c>
      <c r="B491" s="49" t="s">
        <v>114</v>
      </c>
      <c r="C491" s="89">
        <v>702</v>
      </c>
      <c r="D491" s="90">
        <v>600372000</v>
      </c>
      <c r="E491" s="91">
        <v>0</v>
      </c>
      <c r="F491" s="119">
        <f>F494</f>
        <v>0</v>
      </c>
      <c r="G491" s="119">
        <f>G494</f>
        <v>0</v>
      </c>
      <c r="H491" s="119">
        <f>H494</f>
        <v>0</v>
      </c>
      <c r="I491" s="119">
        <f>I494</f>
        <v>0</v>
      </c>
    </row>
    <row r="492" spans="1:10" ht="51" hidden="1" x14ac:dyDescent="0.2">
      <c r="A492" s="76">
        <v>0</v>
      </c>
      <c r="B492" s="49" t="s">
        <v>114</v>
      </c>
      <c r="C492" s="89">
        <v>702</v>
      </c>
      <c r="D492" s="90" t="s">
        <v>62</v>
      </c>
      <c r="E492" s="91">
        <v>0</v>
      </c>
      <c r="F492" s="119">
        <v>0</v>
      </c>
      <c r="G492" s="119">
        <v>0</v>
      </c>
      <c r="H492" s="119">
        <v>0</v>
      </c>
      <c r="I492" s="119">
        <v>0</v>
      </c>
    </row>
    <row r="493" spans="1:10" ht="51" hidden="1" x14ac:dyDescent="0.2">
      <c r="A493" s="76">
        <v>0</v>
      </c>
      <c r="B493" s="49" t="s">
        <v>114</v>
      </c>
      <c r="C493" s="89">
        <v>702</v>
      </c>
      <c r="D493" s="90" t="s">
        <v>62</v>
      </c>
      <c r="E493" s="91">
        <v>0</v>
      </c>
      <c r="F493" s="119">
        <v>0</v>
      </c>
      <c r="G493" s="119">
        <v>0</v>
      </c>
      <c r="H493" s="119">
        <v>0</v>
      </c>
      <c r="I493" s="119">
        <v>0</v>
      </c>
    </row>
    <row r="494" spans="1:10" ht="40.9" hidden="1" customHeight="1" x14ac:dyDescent="0.2">
      <c r="A494" s="76">
        <v>0</v>
      </c>
      <c r="B494" s="49" t="s">
        <v>148</v>
      </c>
      <c r="C494" s="89">
        <v>702</v>
      </c>
      <c r="D494" s="90" t="s">
        <v>195</v>
      </c>
      <c r="E494" s="91">
        <v>0</v>
      </c>
      <c r="F494" s="119">
        <f t="shared" ref="F494:I495" si="70">F495</f>
        <v>0</v>
      </c>
      <c r="G494" s="119">
        <f t="shared" si="70"/>
        <v>0</v>
      </c>
      <c r="H494" s="119">
        <f t="shared" si="70"/>
        <v>0</v>
      </c>
      <c r="I494" s="119">
        <f t="shared" si="70"/>
        <v>0</v>
      </c>
    </row>
    <row r="495" spans="1:10" ht="29.1" hidden="1" customHeight="1" x14ac:dyDescent="0.2">
      <c r="A495" s="76">
        <v>0</v>
      </c>
      <c r="B495" s="49" t="s">
        <v>102</v>
      </c>
      <c r="C495" s="89">
        <v>702</v>
      </c>
      <c r="D495" s="90" t="s">
        <v>195</v>
      </c>
      <c r="E495" s="91">
        <v>600</v>
      </c>
      <c r="F495" s="119">
        <f t="shared" si="70"/>
        <v>0</v>
      </c>
      <c r="G495" s="119">
        <f t="shared" si="70"/>
        <v>0</v>
      </c>
      <c r="H495" s="119">
        <f t="shared" si="70"/>
        <v>0</v>
      </c>
      <c r="I495" s="119">
        <f t="shared" si="70"/>
        <v>0</v>
      </c>
    </row>
    <row r="496" spans="1:10" hidden="1" x14ac:dyDescent="0.2">
      <c r="A496" s="76">
        <v>0</v>
      </c>
      <c r="B496" s="49" t="s">
        <v>103</v>
      </c>
      <c r="C496" s="89">
        <v>702</v>
      </c>
      <c r="D496" s="90" t="s">
        <v>195</v>
      </c>
      <c r="E496" s="91">
        <v>620</v>
      </c>
      <c r="F496" s="119"/>
      <c r="G496" s="119"/>
      <c r="H496" s="119"/>
      <c r="I496" s="119"/>
    </row>
    <row r="497" spans="1:10" hidden="1" x14ac:dyDescent="0.2">
      <c r="A497" s="76">
        <v>0</v>
      </c>
      <c r="B497" s="49" t="s">
        <v>112</v>
      </c>
      <c r="C497" s="89">
        <v>707</v>
      </c>
      <c r="D497" s="90">
        <v>0</v>
      </c>
      <c r="E497" s="91">
        <v>0</v>
      </c>
      <c r="F497" s="119">
        <v>0</v>
      </c>
      <c r="G497" s="119">
        <v>0</v>
      </c>
      <c r="H497" s="119">
        <v>0</v>
      </c>
      <c r="I497" s="119">
        <v>0</v>
      </c>
    </row>
    <row r="498" spans="1:10" hidden="1" x14ac:dyDescent="0.2">
      <c r="A498" s="76">
        <v>0</v>
      </c>
      <c r="B498" s="49" t="s">
        <v>94</v>
      </c>
      <c r="C498" s="89">
        <v>707</v>
      </c>
      <c r="D498" s="90" t="s">
        <v>20</v>
      </c>
      <c r="E498" s="91">
        <v>0</v>
      </c>
      <c r="F498" s="119">
        <v>0</v>
      </c>
      <c r="G498" s="119">
        <v>0</v>
      </c>
      <c r="H498" s="119">
        <v>0</v>
      </c>
      <c r="I498" s="119">
        <v>0</v>
      </c>
    </row>
    <row r="499" spans="1:10" hidden="1" x14ac:dyDescent="0.2">
      <c r="A499" s="76">
        <v>0</v>
      </c>
      <c r="B499" s="49" t="s">
        <v>94</v>
      </c>
      <c r="C499" s="89">
        <v>707</v>
      </c>
      <c r="D499" s="90" t="s">
        <v>20</v>
      </c>
      <c r="E499" s="91">
        <v>0</v>
      </c>
      <c r="F499" s="119">
        <v>0</v>
      </c>
      <c r="G499" s="119">
        <v>0</v>
      </c>
      <c r="H499" s="119">
        <v>0</v>
      </c>
      <c r="I499" s="119">
        <v>0</v>
      </c>
    </row>
    <row r="500" spans="1:10" hidden="1" x14ac:dyDescent="0.2">
      <c r="A500" s="76">
        <v>0</v>
      </c>
      <c r="B500" s="49" t="s">
        <v>94</v>
      </c>
      <c r="C500" s="89">
        <v>707</v>
      </c>
      <c r="D500" s="90" t="s">
        <v>20</v>
      </c>
      <c r="E500" s="91">
        <v>0</v>
      </c>
      <c r="F500" s="119">
        <v>0</v>
      </c>
      <c r="G500" s="119">
        <v>0</v>
      </c>
      <c r="H500" s="119">
        <v>0</v>
      </c>
      <c r="I500" s="119">
        <v>0</v>
      </c>
    </row>
    <row r="501" spans="1:10" ht="25.5" hidden="1" x14ac:dyDescent="0.2">
      <c r="A501" s="76">
        <v>0</v>
      </c>
      <c r="B501" s="49" t="s">
        <v>82</v>
      </c>
      <c r="C501" s="89">
        <v>707</v>
      </c>
      <c r="D501" s="90" t="s">
        <v>21</v>
      </c>
      <c r="E501" s="91">
        <v>0</v>
      </c>
      <c r="F501" s="119">
        <v>0</v>
      </c>
      <c r="G501" s="119">
        <v>0</v>
      </c>
      <c r="H501" s="119">
        <v>0</v>
      </c>
      <c r="I501" s="119">
        <v>0</v>
      </c>
    </row>
    <row r="502" spans="1:10" ht="51" hidden="1" x14ac:dyDescent="0.2">
      <c r="A502" s="76">
        <v>0</v>
      </c>
      <c r="B502" s="49" t="s">
        <v>149</v>
      </c>
      <c r="C502" s="89">
        <v>707</v>
      </c>
      <c r="D502" s="90" t="s">
        <v>63</v>
      </c>
      <c r="E502" s="91">
        <v>0</v>
      </c>
      <c r="F502" s="119">
        <v>0</v>
      </c>
      <c r="G502" s="119">
        <v>0</v>
      </c>
      <c r="H502" s="119">
        <v>0</v>
      </c>
      <c r="I502" s="119">
        <v>0</v>
      </c>
    </row>
    <row r="503" spans="1:10" ht="51" hidden="1" x14ac:dyDescent="0.2">
      <c r="A503" s="76">
        <v>0</v>
      </c>
      <c r="B503" s="49" t="s">
        <v>149</v>
      </c>
      <c r="C503" s="89">
        <v>707</v>
      </c>
      <c r="D503" s="90" t="s">
        <v>63</v>
      </c>
      <c r="E503" s="91">
        <v>0</v>
      </c>
      <c r="F503" s="119">
        <v>0</v>
      </c>
      <c r="G503" s="119">
        <v>0</v>
      </c>
      <c r="H503" s="119">
        <v>0</v>
      </c>
      <c r="I503" s="119">
        <v>0</v>
      </c>
    </row>
    <row r="504" spans="1:10" ht="38.25" hidden="1" x14ac:dyDescent="0.2">
      <c r="A504" s="76">
        <v>0</v>
      </c>
      <c r="B504" s="49" t="s">
        <v>150</v>
      </c>
      <c r="C504" s="89">
        <v>707</v>
      </c>
      <c r="D504" s="90" t="s">
        <v>64</v>
      </c>
      <c r="E504" s="91">
        <v>0</v>
      </c>
      <c r="F504" s="119">
        <v>0</v>
      </c>
      <c r="G504" s="119">
        <v>0</v>
      </c>
      <c r="H504" s="119">
        <v>0</v>
      </c>
      <c r="I504" s="119">
        <v>0</v>
      </c>
    </row>
    <row r="505" spans="1:10" ht="38.25" hidden="1" x14ac:dyDescent="0.2">
      <c r="A505" s="76">
        <v>0</v>
      </c>
      <c r="B505" s="49" t="s">
        <v>150</v>
      </c>
      <c r="C505" s="89">
        <v>707</v>
      </c>
      <c r="D505" s="90" t="s">
        <v>64</v>
      </c>
      <c r="E505" s="91">
        <v>0</v>
      </c>
      <c r="F505" s="119">
        <v>0</v>
      </c>
      <c r="G505" s="119">
        <v>0</v>
      </c>
      <c r="H505" s="119">
        <v>0</v>
      </c>
      <c r="I505" s="119">
        <v>0</v>
      </c>
    </row>
    <row r="506" spans="1:10" ht="25.5" hidden="1" x14ac:dyDescent="0.2">
      <c r="A506" s="76">
        <v>0</v>
      </c>
      <c r="B506" s="49" t="s">
        <v>102</v>
      </c>
      <c r="C506" s="89">
        <v>707</v>
      </c>
      <c r="D506" s="90" t="s">
        <v>64</v>
      </c>
      <c r="E506" s="91">
        <v>600</v>
      </c>
      <c r="F506" s="119">
        <v>0</v>
      </c>
      <c r="G506" s="119">
        <v>0</v>
      </c>
      <c r="H506" s="119">
        <v>0</v>
      </c>
      <c r="I506" s="119">
        <v>0</v>
      </c>
    </row>
    <row r="507" spans="1:10" ht="37.5" customHeight="1" x14ac:dyDescent="0.2">
      <c r="A507" s="76"/>
      <c r="B507" s="49" t="s">
        <v>309</v>
      </c>
      <c r="C507" s="89">
        <v>702</v>
      </c>
      <c r="D507" s="90">
        <v>4100000000</v>
      </c>
      <c r="E507" s="91"/>
      <c r="F507" s="119">
        <f t="shared" ref="F507:H508" si="71">F508</f>
        <v>45.122999999999998</v>
      </c>
      <c r="G507" s="119">
        <f t="shared" si="71"/>
        <v>0</v>
      </c>
      <c r="H507" s="119">
        <f t="shared" si="71"/>
        <v>45.122999999999998</v>
      </c>
      <c r="I507" s="119"/>
    </row>
    <row r="508" spans="1:10" ht="25.5" x14ac:dyDescent="0.2">
      <c r="A508" s="76"/>
      <c r="B508" s="49" t="s">
        <v>102</v>
      </c>
      <c r="C508" s="89">
        <v>702</v>
      </c>
      <c r="D508" s="90">
        <v>4100000000</v>
      </c>
      <c r="E508" s="91">
        <v>600</v>
      </c>
      <c r="F508" s="119">
        <f t="shared" si="71"/>
        <v>45.122999999999998</v>
      </c>
      <c r="G508" s="119">
        <f t="shared" si="71"/>
        <v>0</v>
      </c>
      <c r="H508" s="119">
        <f t="shared" si="71"/>
        <v>45.122999999999998</v>
      </c>
      <c r="I508" s="119"/>
    </row>
    <row r="509" spans="1:10" s="2" customFormat="1" ht="18" customHeight="1" x14ac:dyDescent="0.2">
      <c r="A509" s="76"/>
      <c r="B509" s="49" t="s">
        <v>103</v>
      </c>
      <c r="C509" s="89">
        <v>702</v>
      </c>
      <c r="D509" s="90">
        <v>4100000000</v>
      </c>
      <c r="E509" s="91">
        <v>620</v>
      </c>
      <c r="F509" s="119">
        <v>45.122999999999998</v>
      </c>
      <c r="G509" s="119"/>
      <c r="H509" s="119">
        <v>45.122999999999998</v>
      </c>
      <c r="I509" s="119"/>
      <c r="J509" s="80"/>
    </row>
    <row r="510" spans="1:10" hidden="1" x14ac:dyDescent="0.2">
      <c r="A510" s="76">
        <v>0</v>
      </c>
      <c r="B510" s="49" t="s">
        <v>103</v>
      </c>
      <c r="C510" s="89">
        <v>707</v>
      </c>
      <c r="D510" s="90" t="s">
        <v>64</v>
      </c>
      <c r="E510" s="91">
        <v>620</v>
      </c>
      <c r="F510" s="119">
        <v>0</v>
      </c>
      <c r="G510" s="119">
        <v>0</v>
      </c>
      <c r="H510" s="119">
        <v>0</v>
      </c>
      <c r="I510" s="119">
        <v>0</v>
      </c>
    </row>
    <row r="511" spans="1:10" hidden="1" x14ac:dyDescent="0.2">
      <c r="A511" s="76"/>
      <c r="B511" s="49" t="s">
        <v>94</v>
      </c>
      <c r="C511" s="89">
        <v>702</v>
      </c>
      <c r="D511" s="90">
        <v>9000000000</v>
      </c>
      <c r="E511" s="91"/>
      <c r="F511" s="119">
        <f t="shared" ref="F511:G513" si="72">F512</f>
        <v>0</v>
      </c>
      <c r="G511" s="119">
        <f t="shared" si="72"/>
        <v>0</v>
      </c>
      <c r="H511" s="119"/>
      <c r="I511" s="119"/>
    </row>
    <row r="512" spans="1:10" ht="25.5" hidden="1" x14ac:dyDescent="0.2">
      <c r="A512" s="76"/>
      <c r="B512" s="49" t="s">
        <v>267</v>
      </c>
      <c r="C512" s="89">
        <v>702</v>
      </c>
      <c r="D512" s="90">
        <v>9070000000</v>
      </c>
      <c r="E512" s="91"/>
      <c r="F512" s="119">
        <f t="shared" si="72"/>
        <v>0</v>
      </c>
      <c r="G512" s="119">
        <f t="shared" si="72"/>
        <v>0</v>
      </c>
      <c r="H512" s="119"/>
      <c r="I512" s="119"/>
    </row>
    <row r="513" spans="1:10" ht="25.5" hidden="1" x14ac:dyDescent="0.2">
      <c r="A513" s="76"/>
      <c r="B513" s="49" t="s">
        <v>182</v>
      </c>
      <c r="C513" s="89">
        <v>702</v>
      </c>
      <c r="D513" s="90">
        <v>9070000000</v>
      </c>
      <c r="E513" s="91">
        <v>400</v>
      </c>
      <c r="F513" s="119">
        <f t="shared" si="72"/>
        <v>0</v>
      </c>
      <c r="G513" s="119">
        <f t="shared" si="72"/>
        <v>0</v>
      </c>
      <c r="H513" s="119"/>
      <c r="I513" s="119"/>
    </row>
    <row r="514" spans="1:10" hidden="1" x14ac:dyDescent="0.2">
      <c r="A514" s="76"/>
      <c r="B514" s="49" t="s">
        <v>183</v>
      </c>
      <c r="C514" s="89">
        <v>702</v>
      </c>
      <c r="D514" s="90">
        <v>9070000000</v>
      </c>
      <c r="E514" s="91">
        <v>410</v>
      </c>
      <c r="F514" s="119"/>
      <c r="G514" s="119"/>
      <c r="H514" s="119"/>
      <c r="I514" s="119"/>
    </row>
    <row r="515" spans="1:10" hidden="1" x14ac:dyDescent="0.2">
      <c r="A515" s="129"/>
      <c r="B515" s="50" t="s">
        <v>167</v>
      </c>
      <c r="C515" s="87">
        <v>707</v>
      </c>
      <c r="D515" s="88"/>
      <c r="E515" s="130"/>
      <c r="F515" s="35">
        <f t="shared" ref="F515:I518" si="73">F516</f>
        <v>0</v>
      </c>
      <c r="G515" s="35">
        <f t="shared" si="73"/>
        <v>0</v>
      </c>
      <c r="H515" s="35">
        <f t="shared" si="73"/>
        <v>0</v>
      </c>
      <c r="I515" s="35">
        <f t="shared" si="73"/>
        <v>0</v>
      </c>
    </row>
    <row r="516" spans="1:10" hidden="1" x14ac:dyDescent="0.2">
      <c r="A516" s="76"/>
      <c r="B516" s="49" t="s">
        <v>94</v>
      </c>
      <c r="C516" s="89">
        <v>707</v>
      </c>
      <c r="D516" s="90">
        <v>9000000000</v>
      </c>
      <c r="E516" s="91"/>
      <c r="F516" s="119">
        <f>F517</f>
        <v>0</v>
      </c>
      <c r="G516" s="119">
        <f>G517</f>
        <v>0</v>
      </c>
      <c r="H516" s="119">
        <f>H517</f>
        <v>0</v>
      </c>
      <c r="I516" s="119">
        <f>I517</f>
        <v>0</v>
      </c>
    </row>
    <row r="517" spans="1:10" ht="25.5" hidden="1" x14ac:dyDescent="0.2">
      <c r="A517" s="76"/>
      <c r="B517" s="49" t="s">
        <v>267</v>
      </c>
      <c r="C517" s="89">
        <v>707</v>
      </c>
      <c r="D517" s="90">
        <v>9070000000</v>
      </c>
      <c r="E517" s="91"/>
      <c r="F517" s="119">
        <f t="shared" si="73"/>
        <v>0</v>
      </c>
      <c r="G517" s="119">
        <f t="shared" si="73"/>
        <v>0</v>
      </c>
      <c r="H517" s="119">
        <f t="shared" si="73"/>
        <v>0</v>
      </c>
      <c r="I517" s="119">
        <f t="shared" si="73"/>
        <v>0</v>
      </c>
    </row>
    <row r="518" spans="1:10" ht="25.5" hidden="1" x14ac:dyDescent="0.2">
      <c r="A518" s="76"/>
      <c r="B518" s="49" t="s">
        <v>102</v>
      </c>
      <c r="C518" s="89">
        <v>707</v>
      </c>
      <c r="D518" s="90">
        <v>9070000000</v>
      </c>
      <c r="E518" s="91">
        <v>600</v>
      </c>
      <c r="F518" s="119">
        <f t="shared" si="73"/>
        <v>0</v>
      </c>
      <c r="G518" s="119">
        <f t="shared" si="73"/>
        <v>0</v>
      </c>
      <c r="H518" s="119">
        <f t="shared" si="73"/>
        <v>0</v>
      </c>
      <c r="I518" s="119">
        <f t="shared" si="73"/>
        <v>0</v>
      </c>
    </row>
    <row r="519" spans="1:10" hidden="1" x14ac:dyDescent="0.2">
      <c r="A519" s="76"/>
      <c r="B519" s="49" t="s">
        <v>103</v>
      </c>
      <c r="C519" s="89">
        <v>707</v>
      </c>
      <c r="D519" s="90">
        <v>9070000000</v>
      </c>
      <c r="E519" s="91">
        <v>620</v>
      </c>
      <c r="F519" s="119"/>
      <c r="G519" s="119"/>
      <c r="H519" s="119"/>
      <c r="I519" s="119"/>
    </row>
    <row r="520" spans="1:10" s="65" customFormat="1" x14ac:dyDescent="0.2">
      <c r="A520" s="129"/>
      <c r="B520" s="50" t="s">
        <v>167</v>
      </c>
      <c r="C520" s="87">
        <v>707</v>
      </c>
      <c r="D520" s="88"/>
      <c r="E520" s="130"/>
      <c r="F520" s="35">
        <f t="shared" ref="F520:I521" si="74">F521</f>
        <v>1984.4459999999999</v>
      </c>
      <c r="G520" s="35">
        <f t="shared" si="74"/>
        <v>1984.4459999999999</v>
      </c>
      <c r="H520" s="35">
        <f t="shared" si="74"/>
        <v>1984.4459999999999</v>
      </c>
      <c r="I520" s="35">
        <f t="shared" si="74"/>
        <v>1984.4459999999999</v>
      </c>
    </row>
    <row r="521" spans="1:10" s="79" customFormat="1" ht="51" x14ac:dyDescent="0.2">
      <c r="A521" s="76"/>
      <c r="B521" s="49" t="s">
        <v>310</v>
      </c>
      <c r="C521" s="105" t="s">
        <v>285</v>
      </c>
      <c r="D521" s="90" t="s">
        <v>57</v>
      </c>
      <c r="E521" s="91"/>
      <c r="F521" s="119">
        <f>F522</f>
        <v>1984.4459999999999</v>
      </c>
      <c r="G521" s="119">
        <f t="shared" si="74"/>
        <v>1984.4459999999999</v>
      </c>
      <c r="H521" s="119">
        <f t="shared" si="74"/>
        <v>1984.4459999999999</v>
      </c>
      <c r="I521" s="119">
        <f t="shared" si="74"/>
        <v>1984.4459999999999</v>
      </c>
      <c r="J521" s="80"/>
    </row>
    <row r="522" spans="1:10" ht="25.5" x14ac:dyDescent="0.2">
      <c r="A522" s="76"/>
      <c r="B522" s="49" t="s">
        <v>102</v>
      </c>
      <c r="C522" s="89">
        <v>707</v>
      </c>
      <c r="D522" s="90" t="s">
        <v>57</v>
      </c>
      <c r="E522" s="91">
        <v>600</v>
      </c>
      <c r="F522" s="119">
        <f t="shared" ref="F522:I522" si="75">F523</f>
        <v>1984.4459999999999</v>
      </c>
      <c r="G522" s="119">
        <f t="shared" si="75"/>
        <v>1984.4459999999999</v>
      </c>
      <c r="H522" s="119">
        <f t="shared" si="75"/>
        <v>1984.4459999999999</v>
      </c>
      <c r="I522" s="119">
        <f t="shared" si="75"/>
        <v>1984.4459999999999</v>
      </c>
    </row>
    <row r="523" spans="1:10" x14ac:dyDescent="0.2">
      <c r="A523" s="76"/>
      <c r="B523" s="49" t="s">
        <v>103</v>
      </c>
      <c r="C523" s="89">
        <v>707</v>
      </c>
      <c r="D523" s="90" t="s">
        <v>57</v>
      </c>
      <c r="E523" s="91">
        <v>620</v>
      </c>
      <c r="F523" s="119">
        <v>1984.4459999999999</v>
      </c>
      <c r="G523" s="119">
        <v>1984.4459999999999</v>
      </c>
      <c r="H523" s="119">
        <v>1984.4459999999999</v>
      </c>
      <c r="I523" s="119">
        <v>1984.4459999999999</v>
      </c>
    </row>
    <row r="524" spans="1:10" s="13" customFormat="1" x14ac:dyDescent="0.2">
      <c r="A524" s="129"/>
      <c r="B524" s="50" t="s">
        <v>286</v>
      </c>
      <c r="C524" s="87">
        <v>709</v>
      </c>
      <c r="D524" s="88"/>
      <c r="E524" s="130"/>
      <c r="F524" s="35">
        <f>F525</f>
        <v>19039.106</v>
      </c>
      <c r="G524" s="35">
        <f t="shared" ref="G524:I526" si="76">G525</f>
        <v>15157.24</v>
      </c>
      <c r="H524" s="35">
        <f t="shared" si="76"/>
        <v>78857.361999999994</v>
      </c>
      <c r="I524" s="35">
        <f t="shared" si="76"/>
        <v>73331.75</v>
      </c>
      <c r="J524" s="65"/>
    </row>
    <row r="525" spans="1:10" ht="51" x14ac:dyDescent="0.2">
      <c r="A525" s="76"/>
      <c r="B525" s="49" t="s">
        <v>310</v>
      </c>
      <c r="C525" s="89">
        <v>709</v>
      </c>
      <c r="D525" s="90" t="s">
        <v>57</v>
      </c>
      <c r="E525" s="91"/>
      <c r="F525" s="119">
        <f>F526</f>
        <v>19039.106</v>
      </c>
      <c r="G525" s="119">
        <f t="shared" si="76"/>
        <v>15157.24</v>
      </c>
      <c r="H525" s="119">
        <f t="shared" si="76"/>
        <v>78857.361999999994</v>
      </c>
      <c r="I525" s="119">
        <f t="shared" si="76"/>
        <v>73331.75</v>
      </c>
    </row>
    <row r="526" spans="1:10" ht="25.5" x14ac:dyDescent="0.2">
      <c r="A526" s="76"/>
      <c r="B526" s="49" t="s">
        <v>102</v>
      </c>
      <c r="C526" s="89">
        <v>709</v>
      </c>
      <c r="D526" s="90" t="s">
        <v>57</v>
      </c>
      <c r="E526" s="91">
        <v>600</v>
      </c>
      <c r="F526" s="119">
        <f>F527</f>
        <v>19039.106</v>
      </c>
      <c r="G526" s="119">
        <f t="shared" si="76"/>
        <v>15157.24</v>
      </c>
      <c r="H526" s="119">
        <f t="shared" si="76"/>
        <v>78857.361999999994</v>
      </c>
      <c r="I526" s="119">
        <f t="shared" si="76"/>
        <v>73331.75</v>
      </c>
      <c r="J526" s="119">
        <f t="shared" ref="J526" si="77">J527</f>
        <v>0</v>
      </c>
    </row>
    <row r="527" spans="1:10" x14ac:dyDescent="0.2">
      <c r="A527" s="76"/>
      <c r="B527" s="49" t="s">
        <v>103</v>
      </c>
      <c r="C527" s="89">
        <v>709</v>
      </c>
      <c r="D527" s="90" t="s">
        <v>57</v>
      </c>
      <c r="E527" s="91">
        <v>620</v>
      </c>
      <c r="F527" s="119">
        <v>19039.106</v>
      </c>
      <c r="G527" s="119">
        <v>15157.24</v>
      </c>
      <c r="H527" s="119">
        <v>78857.361999999994</v>
      </c>
      <c r="I527" s="119">
        <v>73331.75</v>
      </c>
    </row>
    <row r="528" spans="1:10" x14ac:dyDescent="0.2">
      <c r="A528" s="76">
        <v>0</v>
      </c>
      <c r="B528" s="50" t="s">
        <v>151</v>
      </c>
      <c r="C528" s="87">
        <v>1001</v>
      </c>
      <c r="D528" s="88">
        <v>0</v>
      </c>
      <c r="E528" s="130">
        <v>0</v>
      </c>
      <c r="F528" s="35">
        <f>F529</f>
        <v>3041.5439999999999</v>
      </c>
      <c r="G528" s="35">
        <v>0</v>
      </c>
      <c r="H528" s="35">
        <f>H529</f>
        <v>3041.5439999999999</v>
      </c>
      <c r="I528" s="35">
        <v>0</v>
      </c>
    </row>
    <row r="529" spans="1:10" ht="51" x14ac:dyDescent="0.2">
      <c r="A529" s="76">
        <v>0</v>
      </c>
      <c r="B529" s="49" t="s">
        <v>306</v>
      </c>
      <c r="C529" s="89">
        <v>1001</v>
      </c>
      <c r="D529" s="90">
        <v>1800000000</v>
      </c>
      <c r="E529" s="91">
        <v>0</v>
      </c>
      <c r="F529" s="119">
        <f>F535</f>
        <v>3041.5439999999999</v>
      </c>
      <c r="G529" s="119">
        <v>0</v>
      </c>
      <c r="H529" s="119">
        <f>H535</f>
        <v>3041.5439999999999</v>
      </c>
      <c r="I529" s="119">
        <v>0</v>
      </c>
    </row>
    <row r="530" spans="1:10" hidden="1" x14ac:dyDescent="0.2">
      <c r="A530" s="76">
        <v>0</v>
      </c>
      <c r="B530" s="49" t="s">
        <v>94</v>
      </c>
      <c r="C530" s="89">
        <v>1001</v>
      </c>
      <c r="D530" s="90" t="s">
        <v>20</v>
      </c>
      <c r="E530" s="91">
        <v>0</v>
      </c>
      <c r="F530" s="119">
        <v>0</v>
      </c>
      <c r="G530" s="119">
        <v>0</v>
      </c>
      <c r="H530" s="119">
        <v>0</v>
      </c>
      <c r="I530" s="119">
        <v>0</v>
      </c>
    </row>
    <row r="531" spans="1:10" hidden="1" x14ac:dyDescent="0.2">
      <c r="A531" s="76">
        <v>0</v>
      </c>
      <c r="B531" s="49" t="s">
        <v>94</v>
      </c>
      <c r="C531" s="89">
        <v>1001</v>
      </c>
      <c r="D531" s="90" t="s">
        <v>20</v>
      </c>
      <c r="E531" s="91">
        <v>0</v>
      </c>
      <c r="F531" s="119">
        <v>0</v>
      </c>
      <c r="G531" s="119">
        <v>0</v>
      </c>
      <c r="H531" s="119">
        <v>0</v>
      </c>
      <c r="I531" s="119">
        <v>0</v>
      </c>
    </row>
    <row r="532" spans="1:10" hidden="1" x14ac:dyDescent="0.2">
      <c r="A532" s="76">
        <v>0</v>
      </c>
      <c r="B532" s="49" t="s">
        <v>152</v>
      </c>
      <c r="C532" s="89">
        <v>1001</v>
      </c>
      <c r="D532" s="90" t="s">
        <v>65</v>
      </c>
      <c r="E532" s="91">
        <v>0</v>
      </c>
      <c r="F532" s="119">
        <v>0</v>
      </c>
      <c r="G532" s="119">
        <v>0</v>
      </c>
      <c r="H532" s="119">
        <v>0</v>
      </c>
      <c r="I532" s="119">
        <v>0</v>
      </c>
    </row>
    <row r="533" spans="1:10" hidden="1" x14ac:dyDescent="0.2">
      <c r="A533" s="76">
        <v>0</v>
      </c>
      <c r="B533" s="49" t="s">
        <v>152</v>
      </c>
      <c r="C533" s="89">
        <v>1001</v>
      </c>
      <c r="D533" s="90" t="s">
        <v>65</v>
      </c>
      <c r="E533" s="91">
        <v>0</v>
      </c>
      <c r="F533" s="119">
        <v>0</v>
      </c>
      <c r="G533" s="119">
        <v>0</v>
      </c>
      <c r="H533" s="119">
        <v>0</v>
      </c>
      <c r="I533" s="119">
        <v>0</v>
      </c>
    </row>
    <row r="534" spans="1:10" hidden="1" x14ac:dyDescent="0.2">
      <c r="A534" s="76">
        <v>0</v>
      </c>
      <c r="B534" s="49" t="s">
        <v>152</v>
      </c>
      <c r="C534" s="89">
        <v>1001</v>
      </c>
      <c r="D534" s="90" t="s">
        <v>65</v>
      </c>
      <c r="E534" s="91">
        <v>0</v>
      </c>
      <c r="F534" s="119">
        <v>0</v>
      </c>
      <c r="G534" s="119">
        <v>0</v>
      </c>
      <c r="H534" s="119">
        <v>0</v>
      </c>
      <c r="I534" s="119">
        <v>0</v>
      </c>
    </row>
    <row r="535" spans="1:10" x14ac:dyDescent="0.2">
      <c r="A535" s="76">
        <v>0</v>
      </c>
      <c r="B535" s="49" t="s">
        <v>121</v>
      </c>
      <c r="C535" s="89">
        <v>1001</v>
      </c>
      <c r="D535" s="90">
        <v>1800000000</v>
      </c>
      <c r="E535" s="91">
        <v>300</v>
      </c>
      <c r="F535" s="119">
        <f>F536</f>
        <v>3041.5439999999999</v>
      </c>
      <c r="G535" s="119">
        <v>0</v>
      </c>
      <c r="H535" s="119">
        <f>H536</f>
        <v>3041.5439999999999</v>
      </c>
      <c r="I535" s="119">
        <v>0</v>
      </c>
    </row>
    <row r="536" spans="1:10" x14ac:dyDescent="0.2">
      <c r="A536" s="76">
        <v>0</v>
      </c>
      <c r="B536" s="49" t="s">
        <v>153</v>
      </c>
      <c r="C536" s="89">
        <v>1001</v>
      </c>
      <c r="D536" s="90">
        <v>1800000000</v>
      </c>
      <c r="E536" s="91">
        <v>310</v>
      </c>
      <c r="F536" s="119">
        <v>3041.5439999999999</v>
      </c>
      <c r="G536" s="119"/>
      <c r="H536" s="119">
        <v>3041.5439999999999</v>
      </c>
      <c r="I536" s="119"/>
    </row>
    <row r="537" spans="1:10" hidden="1" x14ac:dyDescent="0.2">
      <c r="A537" s="76">
        <v>0</v>
      </c>
      <c r="B537" s="50" t="s">
        <v>124</v>
      </c>
      <c r="C537" s="87">
        <v>1004</v>
      </c>
      <c r="D537" s="88">
        <v>0</v>
      </c>
      <c r="E537" s="130">
        <v>0</v>
      </c>
      <c r="F537" s="35">
        <f>F538</f>
        <v>0</v>
      </c>
      <c r="G537" s="35">
        <f>G538</f>
        <v>0</v>
      </c>
      <c r="H537" s="35">
        <f>H538</f>
        <v>0</v>
      </c>
      <c r="I537" s="35">
        <f>I538</f>
        <v>0</v>
      </c>
    </row>
    <row r="538" spans="1:10" ht="25.5" hidden="1" x14ac:dyDescent="0.2">
      <c r="A538" s="76">
        <v>0</v>
      </c>
      <c r="B538" s="49" t="s">
        <v>232</v>
      </c>
      <c r="C538" s="89">
        <v>1004</v>
      </c>
      <c r="D538" s="90" t="s">
        <v>48</v>
      </c>
      <c r="E538" s="91">
        <v>0</v>
      </c>
      <c r="F538" s="119">
        <f>F542</f>
        <v>0</v>
      </c>
      <c r="G538" s="119">
        <f>G542</f>
        <v>0</v>
      </c>
      <c r="H538" s="119">
        <f>H542</f>
        <v>0</v>
      </c>
      <c r="I538" s="119">
        <f>I542</f>
        <v>0</v>
      </c>
    </row>
    <row r="539" spans="1:10" ht="25.5" hidden="1" x14ac:dyDescent="0.2">
      <c r="A539" s="76">
        <v>0</v>
      </c>
      <c r="B539" s="49" t="s">
        <v>136</v>
      </c>
      <c r="C539" s="89">
        <v>1004</v>
      </c>
      <c r="D539" s="90" t="s">
        <v>48</v>
      </c>
      <c r="E539" s="91">
        <v>0</v>
      </c>
      <c r="F539" s="119">
        <v>0</v>
      </c>
      <c r="G539" s="119">
        <v>0</v>
      </c>
      <c r="H539" s="119">
        <v>0</v>
      </c>
      <c r="I539" s="119">
        <v>0</v>
      </c>
    </row>
    <row r="540" spans="1:10" ht="25.5" hidden="1" x14ac:dyDescent="0.2">
      <c r="A540" s="76">
        <v>0</v>
      </c>
      <c r="B540" s="49" t="s">
        <v>136</v>
      </c>
      <c r="C540" s="89">
        <v>1004</v>
      </c>
      <c r="D540" s="90" t="s">
        <v>48</v>
      </c>
      <c r="E540" s="91">
        <v>0</v>
      </c>
      <c r="F540" s="119">
        <v>0</v>
      </c>
      <c r="G540" s="119">
        <v>0</v>
      </c>
      <c r="H540" s="119">
        <v>0</v>
      </c>
      <c r="I540" s="119">
        <v>0</v>
      </c>
    </row>
    <row r="541" spans="1:10" ht="38.25" hidden="1" x14ac:dyDescent="0.2">
      <c r="A541" s="76">
        <v>0</v>
      </c>
      <c r="B541" s="49" t="s">
        <v>168</v>
      </c>
      <c r="C541" s="89">
        <v>1004</v>
      </c>
      <c r="D541" s="90" t="s">
        <v>66</v>
      </c>
      <c r="E541" s="91">
        <v>0</v>
      </c>
      <c r="F541" s="119">
        <v>0</v>
      </c>
      <c r="G541" s="119">
        <v>1</v>
      </c>
      <c r="H541" s="119">
        <v>0</v>
      </c>
      <c r="I541" s="119">
        <v>1</v>
      </c>
    </row>
    <row r="542" spans="1:10" ht="25.5" hidden="1" x14ac:dyDescent="0.2">
      <c r="A542" s="76">
        <v>0</v>
      </c>
      <c r="B542" s="49" t="s">
        <v>75</v>
      </c>
      <c r="C542" s="89">
        <v>1004</v>
      </c>
      <c r="D542" s="90" t="s">
        <v>48</v>
      </c>
      <c r="E542" s="91">
        <v>200</v>
      </c>
      <c r="F542" s="119">
        <f>F543</f>
        <v>0</v>
      </c>
      <c r="G542" s="119">
        <f>G543</f>
        <v>0</v>
      </c>
      <c r="H542" s="119">
        <f>H543</f>
        <v>0</v>
      </c>
      <c r="I542" s="119">
        <f>I543</f>
        <v>0</v>
      </c>
    </row>
    <row r="543" spans="1:10" s="12" customFormat="1" ht="25.5" hidden="1" x14ac:dyDescent="0.2">
      <c r="A543" s="76">
        <v>0</v>
      </c>
      <c r="B543" s="49" t="s">
        <v>76</v>
      </c>
      <c r="C543" s="89">
        <v>1004</v>
      </c>
      <c r="D543" s="90" t="s">
        <v>48</v>
      </c>
      <c r="E543" s="91">
        <v>240</v>
      </c>
      <c r="F543" s="119"/>
      <c r="G543" s="119"/>
      <c r="H543" s="119"/>
      <c r="I543" s="119"/>
      <c r="J543" s="80"/>
    </row>
    <row r="544" spans="1:10" hidden="1" x14ac:dyDescent="0.2">
      <c r="A544" s="129"/>
      <c r="B544" s="50" t="s">
        <v>129</v>
      </c>
      <c r="C544" s="87" t="s">
        <v>43</v>
      </c>
      <c r="D544" s="88"/>
      <c r="E544" s="130"/>
      <c r="F544" s="35">
        <f t="shared" ref="F544:I550" si="78">F545</f>
        <v>13767.28</v>
      </c>
      <c r="G544" s="35">
        <f t="shared" si="78"/>
        <v>6883.64</v>
      </c>
      <c r="H544" s="35">
        <f t="shared" si="78"/>
        <v>13767.28</v>
      </c>
      <c r="I544" s="35">
        <f t="shared" si="78"/>
        <v>6883.64</v>
      </c>
    </row>
    <row r="545" spans="1:10" hidden="1" x14ac:dyDescent="0.2">
      <c r="A545" s="129"/>
      <c r="B545" s="50" t="s">
        <v>130</v>
      </c>
      <c r="C545" s="87">
        <v>1101</v>
      </c>
      <c r="D545" s="88"/>
      <c r="E545" s="130"/>
      <c r="F545" s="35">
        <f t="shared" si="78"/>
        <v>13767.28</v>
      </c>
      <c r="G545" s="35">
        <f t="shared" si="78"/>
        <v>6883.64</v>
      </c>
      <c r="H545" s="35">
        <f t="shared" si="78"/>
        <v>13767.28</v>
      </c>
      <c r="I545" s="35">
        <f t="shared" si="78"/>
        <v>6883.64</v>
      </c>
    </row>
    <row r="546" spans="1:10" ht="44.25" hidden="1" customHeight="1" x14ac:dyDescent="0.2">
      <c r="A546" s="76"/>
      <c r="B546" s="49" t="s">
        <v>204</v>
      </c>
      <c r="C546" s="89">
        <v>1101</v>
      </c>
      <c r="D546" s="90">
        <v>900000000</v>
      </c>
      <c r="E546" s="91"/>
      <c r="F546" s="119">
        <f>F547+F551</f>
        <v>13767.28</v>
      </c>
      <c r="G546" s="119">
        <f>G547+G551</f>
        <v>6883.64</v>
      </c>
      <c r="H546" s="119">
        <f>H547+H551</f>
        <v>13767.28</v>
      </c>
      <c r="I546" s="119">
        <f>I547+I551</f>
        <v>6883.64</v>
      </c>
    </row>
    <row r="547" spans="1:10" ht="106.5" hidden="1" customHeight="1" x14ac:dyDescent="0.2">
      <c r="A547" s="76"/>
      <c r="B547" s="49" t="s">
        <v>108</v>
      </c>
      <c r="C547" s="89">
        <v>1101</v>
      </c>
      <c r="D547" s="90" t="s">
        <v>223</v>
      </c>
      <c r="E547" s="91"/>
      <c r="F547" s="119">
        <f t="shared" si="78"/>
        <v>6883.64</v>
      </c>
      <c r="G547" s="119"/>
      <c r="H547" s="119">
        <f t="shared" si="78"/>
        <v>6883.64</v>
      </c>
      <c r="I547" s="119"/>
    </row>
    <row r="548" spans="1:10" ht="38.25" hidden="1" x14ac:dyDescent="0.2">
      <c r="A548" s="76"/>
      <c r="B548" s="49" t="s">
        <v>224</v>
      </c>
      <c r="C548" s="89">
        <v>1101</v>
      </c>
      <c r="D548" s="90" t="s">
        <v>222</v>
      </c>
      <c r="E548" s="91"/>
      <c r="F548" s="119">
        <f t="shared" si="78"/>
        <v>6883.64</v>
      </c>
      <c r="G548" s="119"/>
      <c r="H548" s="119">
        <f t="shared" si="78"/>
        <v>6883.64</v>
      </c>
      <c r="I548" s="119"/>
    </row>
    <row r="549" spans="1:10" ht="25.5" hidden="1" x14ac:dyDescent="0.2">
      <c r="A549" s="76"/>
      <c r="B549" s="49" t="s">
        <v>126</v>
      </c>
      <c r="C549" s="89">
        <v>1101</v>
      </c>
      <c r="D549" s="90" t="s">
        <v>222</v>
      </c>
      <c r="E549" s="91">
        <v>400</v>
      </c>
      <c r="F549" s="119">
        <f t="shared" si="78"/>
        <v>6883.64</v>
      </c>
      <c r="G549" s="119"/>
      <c r="H549" s="119">
        <f t="shared" si="78"/>
        <v>6883.64</v>
      </c>
      <c r="I549" s="119"/>
    </row>
    <row r="550" spans="1:10" s="12" customFormat="1" x14ac:dyDescent="0.2">
      <c r="A550" s="76"/>
      <c r="B550" s="72" t="s">
        <v>124</v>
      </c>
      <c r="C550" s="87">
        <v>1004</v>
      </c>
      <c r="D550" s="88"/>
      <c r="E550" s="130"/>
      <c r="F550" s="35">
        <f>F551</f>
        <v>6883.64</v>
      </c>
      <c r="G550" s="35">
        <f t="shared" ref="G550" si="79">G551</f>
        <v>6883.64</v>
      </c>
      <c r="H550" s="35">
        <f t="shared" si="78"/>
        <v>6883.64</v>
      </c>
      <c r="I550" s="35">
        <f t="shared" si="78"/>
        <v>6883.64</v>
      </c>
      <c r="J550" s="80"/>
    </row>
    <row r="551" spans="1:10" s="12" customFormat="1" ht="25.5" x14ac:dyDescent="0.2">
      <c r="A551" s="76"/>
      <c r="B551" s="74" t="s">
        <v>307</v>
      </c>
      <c r="C551" s="89">
        <v>1004</v>
      </c>
      <c r="D551" s="90">
        <v>1400000000</v>
      </c>
      <c r="E551" s="91"/>
      <c r="F551" s="119">
        <f t="shared" ref="F551:I552" si="80">F552</f>
        <v>6883.64</v>
      </c>
      <c r="G551" s="119">
        <f t="shared" si="80"/>
        <v>6883.64</v>
      </c>
      <c r="H551" s="119">
        <f t="shared" si="80"/>
        <v>6883.64</v>
      </c>
      <c r="I551" s="119">
        <f t="shared" si="80"/>
        <v>6883.64</v>
      </c>
      <c r="J551" s="80"/>
    </row>
    <row r="552" spans="1:10" s="12" customFormat="1" ht="25.5" x14ac:dyDescent="0.2">
      <c r="A552" s="76"/>
      <c r="B552" s="74" t="s">
        <v>75</v>
      </c>
      <c r="C552" s="89">
        <v>1004</v>
      </c>
      <c r="D552" s="90">
        <v>1400000000</v>
      </c>
      <c r="E552" s="91">
        <v>200</v>
      </c>
      <c r="F552" s="119">
        <f t="shared" si="80"/>
        <v>6883.64</v>
      </c>
      <c r="G552" s="119">
        <f t="shared" si="80"/>
        <v>6883.64</v>
      </c>
      <c r="H552" s="119">
        <f t="shared" si="80"/>
        <v>6883.64</v>
      </c>
      <c r="I552" s="119">
        <f t="shared" si="80"/>
        <v>6883.64</v>
      </c>
      <c r="J552" s="80"/>
    </row>
    <row r="553" spans="1:10" s="12" customFormat="1" ht="25.5" x14ac:dyDescent="0.2">
      <c r="A553" s="76"/>
      <c r="B553" s="74" t="s">
        <v>76</v>
      </c>
      <c r="C553" s="89">
        <v>1004</v>
      </c>
      <c r="D553" s="90">
        <v>1400000000</v>
      </c>
      <c r="E553" s="91">
        <v>240</v>
      </c>
      <c r="F553" s="119">
        <v>6883.64</v>
      </c>
      <c r="G553" s="119">
        <v>6883.64</v>
      </c>
      <c r="H553" s="119">
        <v>6883.64</v>
      </c>
      <c r="I553" s="119">
        <v>6883.64</v>
      </c>
      <c r="J553" s="80"/>
    </row>
    <row r="554" spans="1:10" x14ac:dyDescent="0.2">
      <c r="A554" s="76">
        <v>0</v>
      </c>
      <c r="B554" s="50" t="s">
        <v>155</v>
      </c>
      <c r="C554" s="87">
        <v>1202</v>
      </c>
      <c r="D554" s="88">
        <v>0</v>
      </c>
      <c r="E554" s="130">
        <v>0</v>
      </c>
      <c r="F554" s="35">
        <f>F555</f>
        <v>854.07500000000005</v>
      </c>
      <c r="G554" s="35">
        <f>G555</f>
        <v>0</v>
      </c>
      <c r="H554" s="35">
        <f>H555</f>
        <v>854.07500000000005</v>
      </c>
      <c r="I554" s="35">
        <f>I555</f>
        <v>0</v>
      </c>
    </row>
    <row r="555" spans="1:10" ht="25.5" customHeight="1" x14ac:dyDescent="0.2">
      <c r="A555" s="76">
        <v>0</v>
      </c>
      <c r="B555" s="49" t="s">
        <v>308</v>
      </c>
      <c r="C555" s="89">
        <v>1202</v>
      </c>
      <c r="D555" s="90" t="s">
        <v>67</v>
      </c>
      <c r="E555" s="91">
        <v>0</v>
      </c>
      <c r="F555" s="119">
        <f>F562</f>
        <v>854.07500000000005</v>
      </c>
      <c r="G555" s="119">
        <v>0</v>
      </c>
      <c r="H555" s="119">
        <f>H562</f>
        <v>854.07500000000005</v>
      </c>
      <c r="I555" s="119">
        <v>0</v>
      </c>
    </row>
    <row r="556" spans="1:10" ht="25.5" hidden="1" x14ac:dyDescent="0.2">
      <c r="A556" s="76">
        <v>0</v>
      </c>
      <c r="B556" s="49" t="s">
        <v>156</v>
      </c>
      <c r="C556" s="89">
        <v>1202</v>
      </c>
      <c r="D556" s="90" t="s">
        <v>67</v>
      </c>
      <c r="E556" s="91">
        <v>0</v>
      </c>
      <c r="F556" s="119">
        <v>0</v>
      </c>
      <c r="G556" s="119">
        <v>0</v>
      </c>
      <c r="H556" s="119">
        <v>0</v>
      </c>
      <c r="I556" s="119">
        <v>0</v>
      </c>
    </row>
    <row r="557" spans="1:10" ht="25.5" hidden="1" x14ac:dyDescent="0.2">
      <c r="A557" s="76">
        <v>0</v>
      </c>
      <c r="B557" s="49" t="s">
        <v>156</v>
      </c>
      <c r="C557" s="89">
        <v>1202</v>
      </c>
      <c r="D557" s="90" t="s">
        <v>67</v>
      </c>
      <c r="E557" s="91">
        <v>0</v>
      </c>
      <c r="F557" s="119">
        <v>0</v>
      </c>
      <c r="G557" s="119">
        <v>0</v>
      </c>
      <c r="H557" s="119">
        <v>0</v>
      </c>
      <c r="I557" s="119">
        <v>0</v>
      </c>
    </row>
    <row r="558" spans="1:10" ht="38.25" hidden="1" x14ac:dyDescent="0.2">
      <c r="A558" s="76">
        <v>0</v>
      </c>
      <c r="B558" s="49" t="s">
        <v>101</v>
      </c>
      <c r="C558" s="89">
        <v>1202</v>
      </c>
      <c r="D558" s="90" t="s">
        <v>68</v>
      </c>
      <c r="E558" s="91">
        <v>0</v>
      </c>
      <c r="F558" s="119">
        <v>0</v>
      </c>
      <c r="G558" s="119">
        <v>0</v>
      </c>
      <c r="H558" s="119">
        <v>0</v>
      </c>
      <c r="I558" s="119">
        <v>0</v>
      </c>
    </row>
    <row r="559" spans="1:10" ht="38.25" hidden="1" x14ac:dyDescent="0.2">
      <c r="A559" s="76">
        <v>0</v>
      </c>
      <c r="B559" s="49" t="s">
        <v>101</v>
      </c>
      <c r="C559" s="89">
        <v>1202</v>
      </c>
      <c r="D559" s="90" t="s">
        <v>68</v>
      </c>
      <c r="E559" s="91">
        <v>0</v>
      </c>
      <c r="F559" s="119">
        <v>0</v>
      </c>
      <c r="G559" s="119">
        <v>0</v>
      </c>
      <c r="H559" s="119">
        <v>0</v>
      </c>
      <c r="I559" s="119">
        <v>0</v>
      </c>
    </row>
    <row r="560" spans="1:10" ht="38.25" hidden="1" x14ac:dyDescent="0.2">
      <c r="A560" s="76">
        <v>0</v>
      </c>
      <c r="B560" s="49" t="s">
        <v>101</v>
      </c>
      <c r="C560" s="89">
        <v>1202</v>
      </c>
      <c r="D560" s="90" t="s">
        <v>68</v>
      </c>
      <c r="E560" s="91">
        <v>0</v>
      </c>
      <c r="F560" s="119">
        <v>0</v>
      </c>
      <c r="G560" s="119">
        <v>0</v>
      </c>
      <c r="H560" s="119">
        <v>0</v>
      </c>
      <c r="I560" s="119">
        <v>0</v>
      </c>
    </row>
    <row r="561" spans="1:10" ht="38.25" hidden="1" x14ac:dyDescent="0.2">
      <c r="A561" s="76">
        <v>0</v>
      </c>
      <c r="B561" s="49" t="s">
        <v>101</v>
      </c>
      <c r="C561" s="89">
        <v>1202</v>
      </c>
      <c r="D561" s="90" t="s">
        <v>68</v>
      </c>
      <c r="E561" s="91">
        <v>0</v>
      </c>
      <c r="F561" s="119">
        <v>0</v>
      </c>
      <c r="G561" s="119">
        <v>0</v>
      </c>
      <c r="H561" s="119">
        <v>0</v>
      </c>
      <c r="I561" s="119">
        <v>0</v>
      </c>
    </row>
    <row r="562" spans="1:10" ht="25.5" x14ac:dyDescent="0.2">
      <c r="A562" s="76">
        <v>0</v>
      </c>
      <c r="B562" s="49" t="s">
        <v>102</v>
      </c>
      <c r="C562" s="89">
        <v>1202</v>
      </c>
      <c r="D562" s="90" t="s">
        <v>67</v>
      </c>
      <c r="E562" s="91">
        <v>600</v>
      </c>
      <c r="F562" s="119">
        <f>F563</f>
        <v>854.07500000000005</v>
      </c>
      <c r="G562" s="119">
        <v>0</v>
      </c>
      <c r="H562" s="119">
        <f>H563</f>
        <v>854.07500000000005</v>
      </c>
      <c r="I562" s="119">
        <v>0</v>
      </c>
    </row>
    <row r="563" spans="1:10" ht="13.5" customHeight="1" x14ac:dyDescent="0.2">
      <c r="A563" s="76">
        <v>0</v>
      </c>
      <c r="B563" s="49" t="s">
        <v>103</v>
      </c>
      <c r="C563" s="89">
        <v>1202</v>
      </c>
      <c r="D563" s="90" t="s">
        <v>67</v>
      </c>
      <c r="E563" s="91">
        <v>620</v>
      </c>
      <c r="F563" s="119">
        <v>854.07500000000005</v>
      </c>
      <c r="G563" s="119"/>
      <c r="H563" s="119">
        <v>854.07500000000005</v>
      </c>
      <c r="I563" s="119"/>
    </row>
    <row r="564" spans="1:10" ht="13.5" customHeight="1" x14ac:dyDescent="0.2">
      <c r="A564" s="129">
        <v>978</v>
      </c>
      <c r="B564" s="131" t="s">
        <v>287</v>
      </c>
      <c r="C564" s="130"/>
      <c r="D564" s="130"/>
      <c r="E564" s="130"/>
      <c r="F564" s="35">
        <f>F565</f>
        <v>1521.374</v>
      </c>
      <c r="G564" s="35">
        <f t="shared" ref="G564:I566" si="81">G565</f>
        <v>0</v>
      </c>
      <c r="H564" s="35">
        <f t="shared" si="81"/>
        <v>1521.374</v>
      </c>
      <c r="I564" s="86">
        <f t="shared" si="81"/>
        <v>0</v>
      </c>
    </row>
    <row r="565" spans="1:10" ht="33" customHeight="1" x14ac:dyDescent="0.2">
      <c r="A565" s="129"/>
      <c r="B565" s="50" t="s">
        <v>79</v>
      </c>
      <c r="C565" s="106">
        <v>106</v>
      </c>
      <c r="D565" s="130"/>
      <c r="E565" s="130"/>
      <c r="F565" s="35">
        <f>F566</f>
        <v>1521.374</v>
      </c>
      <c r="G565" s="35">
        <f t="shared" si="81"/>
        <v>0</v>
      </c>
      <c r="H565" s="35">
        <f t="shared" si="81"/>
        <v>1521.374</v>
      </c>
      <c r="I565" s="86">
        <f t="shared" si="81"/>
        <v>0</v>
      </c>
    </row>
    <row r="566" spans="1:10" ht="38.25" x14ac:dyDescent="0.2">
      <c r="A566" s="76"/>
      <c r="B566" s="49" t="s">
        <v>317</v>
      </c>
      <c r="C566" s="107">
        <v>106</v>
      </c>
      <c r="D566" s="91">
        <v>4900000000</v>
      </c>
      <c r="E566" s="91"/>
      <c r="F566" s="119">
        <f>F567+F569</f>
        <v>1521.374</v>
      </c>
      <c r="G566" s="119">
        <f t="shared" ref="G566:H566" si="82">G567+G569</f>
        <v>0</v>
      </c>
      <c r="H566" s="119">
        <f t="shared" si="82"/>
        <v>1521.374</v>
      </c>
      <c r="I566" s="118">
        <f t="shared" si="81"/>
        <v>0</v>
      </c>
    </row>
    <row r="567" spans="1:10" ht="57" customHeight="1" x14ac:dyDescent="0.2">
      <c r="A567" s="129"/>
      <c r="B567" s="49" t="s">
        <v>73</v>
      </c>
      <c r="C567" s="107">
        <v>106</v>
      </c>
      <c r="D567" s="91">
        <v>4900000000</v>
      </c>
      <c r="E567" s="91">
        <v>100</v>
      </c>
      <c r="F567" s="119">
        <f>F568</f>
        <v>1501.374</v>
      </c>
      <c r="G567" s="119">
        <f t="shared" ref="G567:I569" si="83">G568</f>
        <v>0</v>
      </c>
      <c r="H567" s="119">
        <f t="shared" si="83"/>
        <v>1501.374</v>
      </c>
      <c r="I567" s="118">
        <f t="shared" si="83"/>
        <v>0</v>
      </c>
    </row>
    <row r="568" spans="1:10" ht="22.5" customHeight="1" x14ac:dyDescent="0.2">
      <c r="A568" s="78"/>
      <c r="B568" s="49" t="s">
        <v>74</v>
      </c>
      <c r="C568" s="107">
        <v>106</v>
      </c>
      <c r="D568" s="91">
        <v>4900000000</v>
      </c>
      <c r="E568" s="91">
        <v>120</v>
      </c>
      <c r="F568" s="119">
        <v>1501.374</v>
      </c>
      <c r="G568" s="119"/>
      <c r="H568" s="119">
        <v>1501.374</v>
      </c>
      <c r="I568" s="118"/>
    </row>
    <row r="569" spans="1:10" ht="24.75" customHeight="1" x14ac:dyDescent="0.2">
      <c r="A569" s="129"/>
      <c r="B569" s="74" t="s">
        <v>75</v>
      </c>
      <c r="C569" s="107">
        <v>106</v>
      </c>
      <c r="D569" s="91">
        <v>4900000000</v>
      </c>
      <c r="E569" s="91">
        <v>200</v>
      </c>
      <c r="F569" s="119">
        <f>F570</f>
        <v>20</v>
      </c>
      <c r="G569" s="119">
        <f t="shared" si="83"/>
        <v>0</v>
      </c>
      <c r="H569" s="119">
        <f t="shared" si="83"/>
        <v>20</v>
      </c>
      <c r="I569" s="118">
        <f t="shared" si="83"/>
        <v>0</v>
      </c>
    </row>
    <row r="570" spans="1:10" ht="27" customHeight="1" x14ac:dyDescent="0.2">
      <c r="A570" s="78"/>
      <c r="B570" s="74" t="s">
        <v>76</v>
      </c>
      <c r="C570" s="107">
        <v>106</v>
      </c>
      <c r="D570" s="91">
        <v>4900000000</v>
      </c>
      <c r="E570" s="91">
        <v>240</v>
      </c>
      <c r="F570" s="119">
        <v>20</v>
      </c>
      <c r="G570" s="119"/>
      <c r="H570" s="119">
        <v>20</v>
      </c>
      <c r="I570" s="118"/>
    </row>
    <row r="571" spans="1:10" ht="12.75" customHeight="1" x14ac:dyDescent="0.2">
      <c r="A571" s="157" t="s">
        <v>272</v>
      </c>
      <c r="B571" s="158"/>
      <c r="C571" s="158"/>
      <c r="D571" s="158"/>
      <c r="E571" s="159"/>
      <c r="F571" s="35">
        <v>7761.0529999999999</v>
      </c>
      <c r="G571" s="35"/>
      <c r="H571" s="35">
        <v>14161.053</v>
      </c>
      <c r="I571" s="119"/>
    </row>
    <row r="572" spans="1:10" ht="12.75" customHeight="1" x14ac:dyDescent="0.2">
      <c r="A572" s="149" t="s">
        <v>8</v>
      </c>
      <c r="B572" s="150"/>
      <c r="C572" s="150"/>
      <c r="D572" s="150"/>
      <c r="E572" s="151"/>
      <c r="F572" s="35">
        <f>F15+F71+F286+F564+F571</f>
        <v>335374.18200000003</v>
      </c>
      <c r="G572" s="35">
        <f>G15+G71+G286+G564+G571</f>
        <v>91576.807000000001</v>
      </c>
      <c r="H572" s="35">
        <f>H15+H71+H286+H564+H571</f>
        <v>396809.31900000002</v>
      </c>
      <c r="I572" s="35">
        <f>I15+I71+I286+I564+I571</f>
        <v>140667.38099999999</v>
      </c>
      <c r="J572" s="80" t="s">
        <v>334</v>
      </c>
    </row>
    <row r="573" spans="1:10" hidden="1" x14ac:dyDescent="0.2">
      <c r="A573" s="76">
        <v>0</v>
      </c>
      <c r="B573" s="49" t="s">
        <v>157</v>
      </c>
      <c r="C573" s="89">
        <v>0</v>
      </c>
      <c r="D573" s="90">
        <v>0</v>
      </c>
      <c r="E573" s="91">
        <v>0</v>
      </c>
      <c r="F573" s="119">
        <v>0</v>
      </c>
      <c r="G573" s="119">
        <v>0</v>
      </c>
    </row>
    <row r="574" spans="1:10" hidden="1" x14ac:dyDescent="0.2">
      <c r="A574" s="76">
        <v>0</v>
      </c>
      <c r="B574" s="49" t="s">
        <v>157</v>
      </c>
      <c r="C574" s="89">
        <v>0</v>
      </c>
      <c r="D574" s="90">
        <v>0</v>
      </c>
      <c r="E574" s="91">
        <v>0</v>
      </c>
      <c r="F574" s="119">
        <v>0</v>
      </c>
      <c r="G574" s="119">
        <v>0</v>
      </c>
    </row>
    <row r="575" spans="1:10" hidden="1" x14ac:dyDescent="0.2">
      <c r="A575" s="76">
        <v>0</v>
      </c>
      <c r="B575" s="49" t="s">
        <v>157</v>
      </c>
      <c r="C575" s="89">
        <v>0</v>
      </c>
      <c r="D575" s="90">
        <v>0</v>
      </c>
      <c r="E575" s="91">
        <v>0</v>
      </c>
      <c r="F575" s="119">
        <v>0</v>
      </c>
      <c r="G575" s="119">
        <v>0</v>
      </c>
    </row>
    <row r="576" spans="1:10" hidden="1" x14ac:dyDescent="0.2">
      <c r="A576" s="76">
        <v>0</v>
      </c>
      <c r="B576" s="49" t="s">
        <v>157</v>
      </c>
      <c r="C576" s="89">
        <v>0</v>
      </c>
      <c r="D576" s="90">
        <v>0</v>
      </c>
      <c r="E576" s="91">
        <v>0</v>
      </c>
      <c r="F576" s="119">
        <v>0</v>
      </c>
      <c r="G576" s="119">
        <v>0</v>
      </c>
    </row>
    <row r="577" spans="1:10" hidden="1" x14ac:dyDescent="0.2">
      <c r="A577" s="76">
        <v>0</v>
      </c>
      <c r="B577" s="49" t="s">
        <v>157</v>
      </c>
      <c r="C577" s="89">
        <v>0</v>
      </c>
      <c r="D577" s="90">
        <v>0</v>
      </c>
      <c r="E577" s="91">
        <v>0</v>
      </c>
      <c r="F577" s="119">
        <v>0</v>
      </c>
      <c r="G577" s="119">
        <v>0</v>
      </c>
    </row>
    <row r="578" spans="1:10" hidden="1" x14ac:dyDescent="0.2">
      <c r="A578" s="76">
        <v>0</v>
      </c>
      <c r="B578" s="49" t="s">
        <v>157</v>
      </c>
      <c r="C578" s="89">
        <v>0</v>
      </c>
      <c r="D578" s="90">
        <v>0</v>
      </c>
      <c r="E578" s="91">
        <v>0</v>
      </c>
      <c r="F578" s="119">
        <v>0</v>
      </c>
      <c r="G578" s="119">
        <v>0</v>
      </c>
    </row>
    <row r="579" spans="1:10" hidden="1" x14ac:dyDescent="0.2">
      <c r="A579" s="76">
        <v>0</v>
      </c>
      <c r="B579" s="49" t="s">
        <v>157</v>
      </c>
      <c r="C579" s="89">
        <v>0</v>
      </c>
      <c r="D579" s="90">
        <v>0</v>
      </c>
      <c r="E579" s="91">
        <v>0</v>
      </c>
      <c r="F579" s="119">
        <v>0</v>
      </c>
      <c r="G579" s="119">
        <v>0</v>
      </c>
    </row>
    <row r="580" spans="1:10" hidden="1" x14ac:dyDescent="0.2">
      <c r="A580" s="76">
        <v>0</v>
      </c>
      <c r="B580" s="49" t="s">
        <v>157</v>
      </c>
      <c r="C580" s="89">
        <v>0</v>
      </c>
      <c r="D580" s="90">
        <v>0</v>
      </c>
      <c r="E580" s="91">
        <v>0</v>
      </c>
      <c r="F580" s="119">
        <v>0</v>
      </c>
      <c r="G580" s="119">
        <v>0</v>
      </c>
    </row>
    <row r="581" spans="1:10" hidden="1" x14ac:dyDescent="0.2">
      <c r="A581" s="76">
        <v>0</v>
      </c>
      <c r="B581" s="49" t="s">
        <v>157</v>
      </c>
      <c r="C581" s="89">
        <v>0</v>
      </c>
      <c r="D581" s="90">
        <v>0</v>
      </c>
      <c r="E581" s="91">
        <v>0</v>
      </c>
      <c r="F581" s="119">
        <v>0</v>
      </c>
      <c r="G581" s="119">
        <v>0</v>
      </c>
    </row>
    <row r="582" spans="1:10" hidden="1" x14ac:dyDescent="0.2">
      <c r="A582" s="76">
        <v>0</v>
      </c>
      <c r="B582" s="49" t="s">
        <v>157</v>
      </c>
      <c r="C582" s="89">
        <v>0</v>
      </c>
      <c r="D582" s="90">
        <v>0</v>
      </c>
      <c r="E582" s="91">
        <v>0</v>
      </c>
      <c r="F582" s="119">
        <v>0</v>
      </c>
      <c r="G582" s="119">
        <v>0</v>
      </c>
    </row>
    <row r="583" spans="1:10" x14ac:dyDescent="0.2">
      <c r="F583" s="124">
        <f>F15+F71+F286+F564</f>
        <v>327613.12900000002</v>
      </c>
      <c r="G583" s="124"/>
      <c r="H583" s="124">
        <f>H15+H71+H286+H564</f>
        <v>382648.266</v>
      </c>
      <c r="I583" s="124"/>
      <c r="J583" s="124">
        <f>J15+J71+J286+J564</f>
        <v>0</v>
      </c>
    </row>
    <row r="585" spans="1:10" x14ac:dyDescent="0.2">
      <c r="F585" s="124"/>
      <c r="G585" s="124"/>
      <c r="H585" s="124"/>
    </row>
    <row r="586" spans="1:10" x14ac:dyDescent="0.2">
      <c r="F586" s="121">
        <f>F572-F571</f>
        <v>327613.12900000002</v>
      </c>
      <c r="G586" s="65"/>
      <c r="H586" s="121">
        <f>H572-H571</f>
        <v>382648.266</v>
      </c>
    </row>
    <row r="587" spans="1:10" x14ac:dyDescent="0.2">
      <c r="E587" s="123" t="s">
        <v>283</v>
      </c>
      <c r="F587" s="80">
        <v>7431.0529999999999</v>
      </c>
      <c r="H587" s="80">
        <v>7431.0529999999999</v>
      </c>
    </row>
    <row r="588" spans="1:10" x14ac:dyDescent="0.2">
      <c r="E588" s="123" t="s">
        <v>284</v>
      </c>
      <c r="F588" s="124">
        <f>F587+G572</f>
        <v>99007.86</v>
      </c>
      <c r="H588" s="124">
        <f>I572+H587</f>
        <v>148098.43400000001</v>
      </c>
    </row>
    <row r="589" spans="1:10" x14ac:dyDescent="0.2">
      <c r="F589" s="124">
        <f>F586-F587-F588</f>
        <v>221174.21600000001</v>
      </c>
      <c r="G589" s="124">
        <f t="shared" ref="G589:H589" si="84">G586-G587-G588</f>
        <v>0</v>
      </c>
      <c r="H589" s="124">
        <f t="shared" si="84"/>
        <v>227118.77899999998</v>
      </c>
    </row>
    <row r="590" spans="1:10" x14ac:dyDescent="0.2">
      <c r="F590" s="124">
        <f>F589*2.5/100</f>
        <v>5529.3554000000004</v>
      </c>
      <c r="G590" s="124"/>
      <c r="H590" s="124">
        <f>H589*5/100</f>
        <v>11355.93895</v>
      </c>
    </row>
    <row r="591" spans="1:10" x14ac:dyDescent="0.2">
      <c r="F591" s="124"/>
      <c r="G591" s="124"/>
      <c r="H591" s="124"/>
    </row>
    <row r="593" spans="6:9" x14ac:dyDescent="0.2">
      <c r="F593" s="124">
        <v>335372.609</v>
      </c>
      <c r="G593" s="124">
        <v>91575.755000000005</v>
      </c>
      <c r="H593" s="124">
        <v>396809.52</v>
      </c>
      <c r="I593" s="80">
        <v>140668.103</v>
      </c>
    </row>
    <row r="594" spans="6:9" x14ac:dyDescent="0.2">
      <c r="F594" s="124"/>
      <c r="G594" s="124"/>
      <c r="H594" s="124"/>
    </row>
    <row r="595" spans="6:9" x14ac:dyDescent="0.2">
      <c r="F595" s="124">
        <f>F593-F572</f>
        <v>-1.573000000033062</v>
      </c>
      <c r="G595" s="124">
        <f t="shared" ref="G595:I595" si="85">G593-G572</f>
        <v>-1.0519999999960419</v>
      </c>
      <c r="H595" s="124">
        <f t="shared" si="85"/>
        <v>0.20100000000093132</v>
      </c>
      <c r="I595" s="124">
        <f t="shared" si="85"/>
        <v>0.72200000000884756</v>
      </c>
    </row>
    <row r="597" spans="6:9" x14ac:dyDescent="0.2">
      <c r="F597" s="124"/>
      <c r="H597" s="124"/>
    </row>
  </sheetData>
  <dataConsolidate link="1"/>
  <mergeCells count="17">
    <mergeCell ref="A5:I5"/>
    <mergeCell ref="A1:I1"/>
    <mergeCell ref="A2:I2"/>
    <mergeCell ref="A3:I3"/>
    <mergeCell ref="A4:I4"/>
    <mergeCell ref="A572:E572"/>
    <mergeCell ref="A11:A14"/>
    <mergeCell ref="B11:B14"/>
    <mergeCell ref="C11:C14"/>
    <mergeCell ref="D11:D14"/>
    <mergeCell ref="E11:E14"/>
    <mergeCell ref="A571:E571"/>
    <mergeCell ref="F13:G13"/>
    <mergeCell ref="H13:I13"/>
    <mergeCell ref="F11:I12"/>
    <mergeCell ref="A9:I9"/>
    <mergeCell ref="A6:I6"/>
  </mergeCells>
  <pageMargins left="0.47244094488188981" right="0.19685039370078741" top="0.59055118110236227" bottom="0.43307086614173229" header="0" footer="0"/>
  <pageSetup paperSize="9" scale="97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9"/>
  <sheetViews>
    <sheetView showZeros="0" view="pageBreakPreview" zoomScaleNormal="100" zoomScaleSheetLayoutView="100" workbookViewId="0">
      <selection activeCell="I10" sqref="I10"/>
    </sheetView>
  </sheetViews>
  <sheetFormatPr defaultColWidth="9.140625" defaultRowHeight="12.75" x14ac:dyDescent="0.2"/>
  <cols>
    <col min="1" max="1" width="6.140625" style="43" bestFit="1" customWidth="1"/>
    <col min="2" max="2" width="56.28515625" style="43" customWidth="1"/>
    <col min="3" max="3" width="11.28515625" style="45" customWidth="1"/>
    <col min="4" max="4" width="11.42578125" style="46" customWidth="1"/>
    <col min="5" max="5" width="11.140625" style="16" customWidth="1"/>
    <col min="6" max="6" width="11.85546875" style="16" customWidth="1"/>
    <col min="7" max="7" width="1.28515625" style="3" customWidth="1"/>
    <col min="8" max="16384" width="9.140625" style="3"/>
  </cols>
  <sheetData>
    <row r="1" spans="1:7" x14ac:dyDescent="0.2">
      <c r="A1" s="161" t="s">
        <v>338</v>
      </c>
      <c r="B1" s="161"/>
      <c r="C1" s="161"/>
      <c r="D1" s="161"/>
      <c r="E1" s="161"/>
      <c r="F1" s="161"/>
      <c r="G1" s="161"/>
    </row>
    <row r="2" spans="1:7" s="1" customFormat="1" ht="14.25" x14ac:dyDescent="0.2">
      <c r="A2" s="166" t="s">
        <v>337</v>
      </c>
      <c r="B2" s="166"/>
      <c r="C2" s="166"/>
      <c r="D2" s="166"/>
      <c r="E2" s="166"/>
      <c r="F2" s="166"/>
    </row>
    <row r="3" spans="1:7" s="1" customFormat="1" ht="14.25" x14ac:dyDescent="0.2">
      <c r="A3" s="166" t="s">
        <v>0</v>
      </c>
      <c r="B3" s="166"/>
      <c r="C3" s="166"/>
      <c r="D3" s="166"/>
      <c r="E3" s="166"/>
      <c r="F3" s="166"/>
    </row>
    <row r="4" spans="1:7" s="1" customFormat="1" ht="14.25" x14ac:dyDescent="0.2">
      <c r="A4" s="166" t="s">
        <v>162</v>
      </c>
      <c r="B4" s="166"/>
      <c r="C4" s="166"/>
      <c r="D4" s="166"/>
      <c r="E4" s="166"/>
      <c r="F4" s="166"/>
    </row>
    <row r="5" spans="1:7" s="1" customFormat="1" ht="14.25" x14ac:dyDescent="0.2">
      <c r="A5" s="166" t="s">
        <v>163</v>
      </c>
      <c r="B5" s="166"/>
      <c r="C5" s="166"/>
      <c r="D5" s="166"/>
      <c r="E5" s="166"/>
      <c r="F5" s="166"/>
    </row>
    <row r="6" spans="1:7" s="1" customFormat="1" ht="14.25" x14ac:dyDescent="0.2">
      <c r="A6" s="166" t="s">
        <v>322</v>
      </c>
      <c r="B6" s="166"/>
      <c r="C6" s="166"/>
      <c r="D6" s="166"/>
      <c r="E6" s="166"/>
      <c r="F6" s="166"/>
    </row>
    <row r="7" spans="1:7" s="1" customFormat="1" ht="14.25" x14ac:dyDescent="0.2">
      <c r="A7" s="25"/>
      <c r="B7" s="27"/>
      <c r="C7" s="26"/>
      <c r="D7" s="110"/>
      <c r="E7" s="19"/>
      <c r="F7" s="19"/>
    </row>
    <row r="8" spans="1:7" s="1" customFormat="1" ht="11.25" hidden="1" customHeight="1" x14ac:dyDescent="0.2">
      <c r="A8" s="47" t="s">
        <v>160</v>
      </c>
      <c r="B8" s="28" t="s">
        <v>9</v>
      </c>
      <c r="C8" s="29">
        <v>0</v>
      </c>
      <c r="D8" s="29">
        <v>0</v>
      </c>
      <c r="E8" s="19"/>
      <c r="F8" s="19"/>
    </row>
    <row r="9" spans="1:7" s="1" customFormat="1" ht="42" customHeight="1" x14ac:dyDescent="0.2">
      <c r="A9" s="167" t="s">
        <v>339</v>
      </c>
      <c r="B9" s="167"/>
      <c r="C9" s="167"/>
      <c r="D9" s="167"/>
      <c r="E9" s="167"/>
      <c r="F9" s="167"/>
    </row>
    <row r="10" spans="1:7" s="1" customFormat="1" ht="3.75" customHeight="1" x14ac:dyDescent="0.2">
      <c r="A10" s="30"/>
      <c r="B10" s="31"/>
      <c r="C10" s="31"/>
      <c r="D10" s="30"/>
      <c r="E10" s="19"/>
      <c r="F10" s="19"/>
    </row>
    <row r="11" spans="1:7" s="1" customFormat="1" ht="14.25" customHeight="1" x14ac:dyDescent="0.2">
      <c r="A11" s="164" t="s">
        <v>3</v>
      </c>
      <c r="B11" s="165" t="s">
        <v>274</v>
      </c>
      <c r="C11" s="170" t="s">
        <v>271</v>
      </c>
      <c r="D11" s="171"/>
      <c r="E11" s="171"/>
      <c r="F11" s="172"/>
    </row>
    <row r="12" spans="1:7" s="2" customFormat="1" ht="6.6" customHeight="1" x14ac:dyDescent="0.2">
      <c r="A12" s="164"/>
      <c r="B12" s="165"/>
      <c r="C12" s="173"/>
      <c r="D12" s="174"/>
      <c r="E12" s="174"/>
      <c r="F12" s="175"/>
    </row>
    <row r="13" spans="1:7" s="2" customFormat="1" ht="18.75" customHeight="1" x14ac:dyDescent="0.2">
      <c r="A13" s="164"/>
      <c r="B13" s="165"/>
      <c r="C13" s="168" t="s">
        <v>295</v>
      </c>
      <c r="D13" s="169"/>
      <c r="E13" s="168" t="s">
        <v>324</v>
      </c>
      <c r="F13" s="169"/>
    </row>
    <row r="14" spans="1:7" s="1" customFormat="1" ht="65.25" customHeight="1" x14ac:dyDescent="0.2">
      <c r="A14" s="164"/>
      <c r="B14" s="165"/>
      <c r="C14" s="32" t="s">
        <v>6</v>
      </c>
      <c r="D14" s="86" t="s">
        <v>289</v>
      </c>
      <c r="E14" s="32" t="s">
        <v>6</v>
      </c>
      <c r="F14" s="86" t="s">
        <v>289</v>
      </c>
    </row>
    <row r="15" spans="1:7" s="1" customFormat="1" ht="14.25" hidden="1" customHeight="1" x14ac:dyDescent="0.2">
      <c r="A15" s="47"/>
      <c r="B15" s="109"/>
      <c r="C15" s="32"/>
      <c r="D15" s="32"/>
      <c r="E15" s="32"/>
      <c r="F15" s="32"/>
    </row>
    <row r="16" spans="1:7" customFormat="1" ht="25.5" customHeight="1" x14ac:dyDescent="0.2">
      <c r="A16" s="33" t="s">
        <v>11</v>
      </c>
      <c r="B16" s="34" t="s">
        <v>69</v>
      </c>
      <c r="C16" s="35">
        <f>C17+C18+C19+C20+C27+C28</f>
        <v>88152.75</v>
      </c>
      <c r="D16" s="35">
        <f>D17+D18+D19+D20+D27+D28</f>
        <v>5866.8849999999993</v>
      </c>
      <c r="E16" s="35">
        <f>E17+E18+E19+E20+E27+E28</f>
        <v>88133.099000000002</v>
      </c>
      <c r="F16" s="35">
        <f>F17+F18+F19+F20+F27+F28</f>
        <v>5866.8849999999993</v>
      </c>
    </row>
    <row r="17" spans="1:9" s="1" customFormat="1" ht="25.5" x14ac:dyDescent="0.2">
      <c r="A17" s="37">
        <v>102</v>
      </c>
      <c r="B17" s="14" t="s">
        <v>131</v>
      </c>
      <c r="C17" s="38">
        <f>Ведом!F287</f>
        <v>3135.607</v>
      </c>
      <c r="D17" s="38">
        <v>0</v>
      </c>
      <c r="E17" s="38">
        <f>Ведом!H287</f>
        <v>3135.607</v>
      </c>
      <c r="F17" s="38">
        <f>Ведом!I287</f>
        <v>0</v>
      </c>
      <c r="G17" s="51"/>
      <c r="H17" s="51"/>
      <c r="I17" s="51"/>
    </row>
    <row r="18" spans="1:9" s="51" customFormat="1" ht="38.25" x14ac:dyDescent="0.2">
      <c r="A18" s="37">
        <v>104</v>
      </c>
      <c r="B18" s="14" t="s">
        <v>70</v>
      </c>
      <c r="C18" s="38">
        <f>Ведом!F16+Ведом!F300</f>
        <v>20881.227999999999</v>
      </c>
      <c r="D18" s="38">
        <f>Ведом!G16+Ведом!G300</f>
        <v>1018.3869999999999</v>
      </c>
      <c r="E18" s="38">
        <f>Ведом!H16+Ведом!H300</f>
        <v>20885.958999999999</v>
      </c>
      <c r="F18" s="38">
        <f>Ведом!I16+Ведом!I300</f>
        <v>1018.3869999999999</v>
      </c>
    </row>
    <row r="19" spans="1:9" s="51" customFormat="1" hidden="1" x14ac:dyDescent="0.2">
      <c r="A19" s="37">
        <v>105</v>
      </c>
      <c r="B19" s="14" t="s">
        <v>273</v>
      </c>
      <c r="C19" s="38">
        <f>Ведом!F338</f>
        <v>0</v>
      </c>
      <c r="D19" s="38">
        <f>Ведом!G338</f>
        <v>0</v>
      </c>
      <c r="E19" s="38">
        <f>Ведом!H338</f>
        <v>0</v>
      </c>
      <c r="F19" s="38">
        <f>Ведом!I338</f>
        <v>0</v>
      </c>
    </row>
    <row r="20" spans="1:9" s="51" customFormat="1" ht="25.5" x14ac:dyDescent="0.2">
      <c r="A20" s="37">
        <v>106</v>
      </c>
      <c r="B20" s="14" t="s">
        <v>79</v>
      </c>
      <c r="C20" s="38">
        <f>Ведом!F30+Ведом!F565</f>
        <v>16916.834999999999</v>
      </c>
      <c r="D20" s="38">
        <f>Ведом!G30+Ведом!G565</f>
        <v>0</v>
      </c>
      <c r="E20" s="38">
        <f>Ведом!H30+Ведом!H565</f>
        <v>16916.834999999999</v>
      </c>
      <c r="F20" s="38">
        <f>Ведом!I30+Ведом!I565</f>
        <v>0</v>
      </c>
    </row>
    <row r="21" spans="1:9" s="51" customFormat="1" ht="12.75" hidden="1" customHeight="1" x14ac:dyDescent="0.2">
      <c r="A21" s="37">
        <v>107</v>
      </c>
      <c r="B21" s="14" t="s">
        <v>208</v>
      </c>
      <c r="C21" s="38">
        <f>C22</f>
        <v>0</v>
      </c>
      <c r="D21" s="38"/>
      <c r="E21" s="38">
        <f>E22</f>
        <v>0</v>
      </c>
      <c r="F21" s="38"/>
    </row>
    <row r="22" spans="1:9" s="51" customFormat="1" ht="12.75" hidden="1" customHeight="1" x14ac:dyDescent="0.2">
      <c r="A22" s="37">
        <v>107</v>
      </c>
      <c r="B22" s="14" t="s">
        <v>94</v>
      </c>
      <c r="C22" s="38">
        <f>C25</f>
        <v>0</v>
      </c>
      <c r="D22" s="38"/>
      <c r="E22" s="38">
        <f>E25</f>
        <v>0</v>
      </c>
      <c r="F22" s="38"/>
    </row>
    <row r="23" spans="1:9" s="51" customFormat="1" ht="12.75" hidden="1" customHeight="1" x14ac:dyDescent="0.2">
      <c r="A23" s="37">
        <v>107</v>
      </c>
      <c r="B23" s="14" t="s">
        <v>87</v>
      </c>
      <c r="C23" s="38">
        <f>C24</f>
        <v>0</v>
      </c>
      <c r="D23" s="38"/>
      <c r="E23" s="38">
        <f>E24</f>
        <v>0</v>
      </c>
      <c r="F23" s="38"/>
    </row>
    <row r="24" spans="1:9" s="51" customFormat="1" ht="25.5" hidden="1" customHeight="1" x14ac:dyDescent="0.2">
      <c r="A24" s="37">
        <v>107</v>
      </c>
      <c r="B24" s="14" t="s">
        <v>211</v>
      </c>
      <c r="C24" s="38">
        <f>C25</f>
        <v>0</v>
      </c>
      <c r="D24" s="38"/>
      <c r="E24" s="38">
        <f>E25</f>
        <v>0</v>
      </c>
      <c r="F24" s="38"/>
    </row>
    <row r="25" spans="1:9" s="51" customFormat="1" ht="12.75" hidden="1" customHeight="1" x14ac:dyDescent="0.2">
      <c r="A25" s="37">
        <v>107</v>
      </c>
      <c r="B25" s="14" t="s">
        <v>77</v>
      </c>
      <c r="C25" s="38">
        <f>C26</f>
        <v>0</v>
      </c>
      <c r="D25" s="38"/>
      <c r="E25" s="38">
        <f>E26</f>
        <v>0</v>
      </c>
      <c r="F25" s="38"/>
    </row>
    <row r="26" spans="1:9" s="51" customFormat="1" ht="12.75" hidden="1" customHeight="1" x14ac:dyDescent="0.2">
      <c r="A26" s="37">
        <v>107</v>
      </c>
      <c r="B26" s="14" t="s">
        <v>209</v>
      </c>
      <c r="C26" s="38">
        <f>Ведом!F337</f>
        <v>0</v>
      </c>
      <c r="D26" s="38"/>
      <c r="E26" s="38">
        <f>Ведом!H337</f>
        <v>0</v>
      </c>
      <c r="F26" s="38"/>
    </row>
    <row r="27" spans="1:9" s="51" customFormat="1" x14ac:dyDescent="0.2">
      <c r="A27" s="37">
        <v>111</v>
      </c>
      <c r="B27" s="14" t="s">
        <v>132</v>
      </c>
      <c r="C27" s="38">
        <f>Ведом!F343</f>
        <v>100</v>
      </c>
      <c r="D27" s="38">
        <f>Ведом!G343</f>
        <v>0</v>
      </c>
      <c r="E27" s="38">
        <f>Ведом!H343</f>
        <v>100</v>
      </c>
      <c r="F27" s="38">
        <f>Ведом!I343</f>
        <v>0</v>
      </c>
    </row>
    <row r="28" spans="1:9" s="51" customFormat="1" x14ac:dyDescent="0.2">
      <c r="A28" s="37">
        <v>113</v>
      </c>
      <c r="B28" s="14" t="s">
        <v>97</v>
      </c>
      <c r="C28" s="38">
        <f>Ведом!F42+Ведом!F351+Ведом!F72</f>
        <v>47119.08</v>
      </c>
      <c r="D28" s="38">
        <f>Ведом!G42+Ведом!G351+Ведом!G72</f>
        <v>4848.4979999999996</v>
      </c>
      <c r="E28" s="38">
        <f>Ведом!H42+Ведом!H351+Ведом!H72</f>
        <v>47094.698000000004</v>
      </c>
      <c r="F28" s="38">
        <f>Ведом!I42+Ведом!I351+Ведом!I72</f>
        <v>4848.4979999999996</v>
      </c>
    </row>
    <row r="29" spans="1:9" ht="12.75" hidden="1" customHeight="1" x14ac:dyDescent="0.2">
      <c r="A29" s="37">
        <v>113</v>
      </c>
      <c r="B29" s="14" t="s">
        <v>94</v>
      </c>
      <c r="C29" s="38">
        <f>C30+C34</f>
        <v>0</v>
      </c>
      <c r="D29" s="38">
        <f>D30+D34</f>
        <v>0</v>
      </c>
      <c r="E29" s="38">
        <f>E30+E34</f>
        <v>0</v>
      </c>
      <c r="F29" s="38">
        <f>F30+F34</f>
        <v>0</v>
      </c>
    </row>
    <row r="30" spans="1:9" ht="12.75" hidden="1" customHeight="1" x14ac:dyDescent="0.2">
      <c r="A30" s="37">
        <v>113</v>
      </c>
      <c r="B30" s="14" t="s">
        <v>99</v>
      </c>
      <c r="C30" s="38">
        <f>C31</f>
        <v>0</v>
      </c>
      <c r="D30" s="38"/>
      <c r="E30" s="38">
        <f>E31</f>
        <v>0</v>
      </c>
      <c r="F30" s="38"/>
    </row>
    <row r="31" spans="1:9" ht="25.5" hidden="1" customHeight="1" x14ac:dyDescent="0.2">
      <c r="A31" s="37">
        <v>113</v>
      </c>
      <c r="B31" s="14" t="s">
        <v>138</v>
      </c>
      <c r="C31" s="38">
        <f>C32</f>
        <v>0</v>
      </c>
      <c r="D31" s="38"/>
      <c r="E31" s="38">
        <f>E32</f>
        <v>0</v>
      </c>
      <c r="F31" s="38"/>
    </row>
    <row r="32" spans="1:9" ht="25.5" hidden="1" customHeight="1" x14ac:dyDescent="0.2">
      <c r="A32" s="37">
        <v>113</v>
      </c>
      <c r="B32" s="14" t="s">
        <v>75</v>
      </c>
      <c r="C32" s="38">
        <f>C33</f>
        <v>0</v>
      </c>
      <c r="D32" s="38"/>
      <c r="E32" s="38">
        <f>E33</f>
        <v>0</v>
      </c>
      <c r="F32" s="38"/>
    </row>
    <row r="33" spans="1:6" ht="25.5" hidden="1" customHeight="1" x14ac:dyDescent="0.2">
      <c r="A33" s="37">
        <v>113</v>
      </c>
      <c r="B33" s="14" t="s">
        <v>76</v>
      </c>
      <c r="C33" s="38">
        <f>Ведом!F97+Ведом!F402</f>
        <v>0</v>
      </c>
      <c r="D33" s="38"/>
      <c r="E33" s="38">
        <f>Ведом!H97+Ведом!H402</f>
        <v>0</v>
      </c>
      <c r="F33" s="38"/>
    </row>
    <row r="34" spans="1:6" ht="12.75" hidden="1" customHeight="1" x14ac:dyDescent="0.2">
      <c r="A34" s="37">
        <v>113</v>
      </c>
      <c r="B34" s="14" t="s">
        <v>87</v>
      </c>
      <c r="C34" s="38">
        <f t="shared" ref="C34:F35" si="0">C35</f>
        <v>0</v>
      </c>
      <c r="D34" s="38">
        <f t="shared" si="0"/>
        <v>0</v>
      </c>
      <c r="E34" s="38">
        <f t="shared" si="0"/>
        <v>0</v>
      </c>
      <c r="F34" s="38">
        <f t="shared" si="0"/>
        <v>0</v>
      </c>
    </row>
    <row r="35" spans="1:6" ht="12.75" hidden="1" customHeight="1" x14ac:dyDescent="0.2">
      <c r="A35" s="37">
        <v>113</v>
      </c>
      <c r="B35" s="14" t="s">
        <v>77</v>
      </c>
      <c r="C35" s="38">
        <f t="shared" si="0"/>
        <v>0</v>
      </c>
      <c r="D35" s="38">
        <f t="shared" si="0"/>
        <v>0</v>
      </c>
      <c r="E35" s="38">
        <f t="shared" si="0"/>
        <v>0</v>
      </c>
      <c r="F35" s="38">
        <f t="shared" si="0"/>
        <v>0</v>
      </c>
    </row>
    <row r="36" spans="1:6" ht="12.75" hidden="1" customHeight="1" x14ac:dyDescent="0.2">
      <c r="A36" s="37">
        <v>113</v>
      </c>
      <c r="B36" s="14" t="s">
        <v>177</v>
      </c>
      <c r="C36" s="38">
        <f>Ведом!F398</f>
        <v>0</v>
      </c>
      <c r="D36" s="38"/>
      <c r="E36" s="38">
        <f>Ведом!H398</f>
        <v>0</v>
      </c>
      <c r="F36" s="38"/>
    </row>
    <row r="37" spans="1:6" x14ac:dyDescent="0.2">
      <c r="A37" s="33" t="s">
        <v>27</v>
      </c>
      <c r="B37" s="34" t="s">
        <v>104</v>
      </c>
      <c r="C37" s="36">
        <f>C38+C39+C40+C41</f>
        <v>32113.782999999999</v>
      </c>
      <c r="D37" s="36">
        <f>D38+D39+D40+D41</f>
        <v>9117.4579999999987</v>
      </c>
      <c r="E37" s="36">
        <f>E38+E39+E40+E41</f>
        <v>38759.699000000001</v>
      </c>
      <c r="F37" s="36">
        <f>F38+F39+F40+F41</f>
        <v>9105.1540000000005</v>
      </c>
    </row>
    <row r="38" spans="1:6" s="51" customFormat="1" x14ac:dyDescent="0.2">
      <c r="A38" s="37">
        <v>405</v>
      </c>
      <c r="B38" s="14" t="s">
        <v>139</v>
      </c>
      <c r="C38" s="38">
        <f>Ведом!F403</f>
        <v>12880.18</v>
      </c>
      <c r="D38" s="38">
        <f>Ведом!G403</f>
        <v>9117.4579999999987</v>
      </c>
      <c r="E38" s="38">
        <f>Ведом!H403</f>
        <v>12868.096000000001</v>
      </c>
      <c r="F38" s="38">
        <f>Ведом!I403</f>
        <v>9105.1540000000005</v>
      </c>
    </row>
    <row r="39" spans="1:6" s="51" customFormat="1" x14ac:dyDescent="0.2">
      <c r="A39" s="37">
        <v>408</v>
      </c>
      <c r="B39" s="14" t="s">
        <v>145</v>
      </c>
      <c r="C39" s="38">
        <f>Ведом!F436</f>
        <v>350.60300000000001</v>
      </c>
      <c r="D39" s="38">
        <f>Ведом!G436</f>
        <v>0</v>
      </c>
      <c r="E39" s="38">
        <f>Ведом!H436</f>
        <v>350.60300000000001</v>
      </c>
      <c r="F39" s="38">
        <f>Ведом!I436</f>
        <v>0</v>
      </c>
    </row>
    <row r="40" spans="1:6" s="51" customFormat="1" x14ac:dyDescent="0.2">
      <c r="A40" s="37">
        <v>409</v>
      </c>
      <c r="B40" s="14" t="s">
        <v>105</v>
      </c>
      <c r="C40" s="38">
        <f>Ведом!F98</f>
        <v>18838</v>
      </c>
      <c r="D40" s="38">
        <f>Ведом!G98</f>
        <v>0</v>
      </c>
      <c r="E40" s="38">
        <f>Ведом!H98</f>
        <v>25496</v>
      </c>
      <c r="F40" s="38">
        <f>Ведом!I98</f>
        <v>0</v>
      </c>
    </row>
    <row r="41" spans="1:6" s="51" customFormat="1" x14ac:dyDescent="0.2">
      <c r="A41" s="37">
        <v>412</v>
      </c>
      <c r="B41" s="14" t="s">
        <v>107</v>
      </c>
      <c r="C41" s="38">
        <f>Ведом!F108+Ведом!F443</f>
        <v>45</v>
      </c>
      <c r="D41" s="38">
        <f>Ведом!G108+Ведом!G443</f>
        <v>0</v>
      </c>
      <c r="E41" s="38">
        <f>Ведом!H108+Ведом!H443</f>
        <v>45</v>
      </c>
      <c r="F41" s="38">
        <f>Ведом!I108+Ведом!I443</f>
        <v>0</v>
      </c>
    </row>
    <row r="42" spans="1:6" x14ac:dyDescent="0.2">
      <c r="A42" s="33" t="s">
        <v>31</v>
      </c>
      <c r="B42" s="34" t="s">
        <v>109</v>
      </c>
      <c r="C42" s="36">
        <f>C43+C77+C44+C51</f>
        <v>2066.5740000000001</v>
      </c>
      <c r="D42" s="36">
        <f t="shared" ref="D42:F42" si="1">D43+D77+D44+D51</f>
        <v>0</v>
      </c>
      <c r="E42" s="36">
        <f t="shared" si="1"/>
        <v>10759.206</v>
      </c>
      <c r="F42" s="36">
        <f t="shared" si="1"/>
        <v>8258</v>
      </c>
    </row>
    <row r="43" spans="1:6" s="51" customFormat="1" ht="12" customHeight="1" x14ac:dyDescent="0.2">
      <c r="A43" s="37">
        <v>501</v>
      </c>
      <c r="B43" s="14" t="s">
        <v>110</v>
      </c>
      <c r="C43" s="38">
        <f>Ведом!F119</f>
        <v>105</v>
      </c>
      <c r="D43" s="38">
        <v>0</v>
      </c>
      <c r="E43" s="38">
        <f>Ведом!H119</f>
        <v>105</v>
      </c>
      <c r="F43" s="38">
        <v>0</v>
      </c>
    </row>
    <row r="44" spans="1:6" s="51" customFormat="1" ht="12.75" customHeight="1" x14ac:dyDescent="0.2">
      <c r="A44" s="37">
        <v>502</v>
      </c>
      <c r="B44" s="14" t="s">
        <v>206</v>
      </c>
      <c r="C44" s="38">
        <f t="shared" ref="C44:E49" si="2">C45</f>
        <v>0</v>
      </c>
      <c r="D44" s="38"/>
      <c r="E44" s="38">
        <f t="shared" si="2"/>
        <v>8692.6319999999996</v>
      </c>
      <c r="F44" s="38">
        <f>Ведом!I445</f>
        <v>8258</v>
      </c>
    </row>
    <row r="45" spans="1:6" s="51" customFormat="1" ht="12.75" hidden="1" customHeight="1" x14ac:dyDescent="0.2">
      <c r="A45" s="37">
        <v>502</v>
      </c>
      <c r="B45" s="14" t="s">
        <v>94</v>
      </c>
      <c r="C45" s="38">
        <f t="shared" si="2"/>
        <v>0</v>
      </c>
      <c r="D45" s="38"/>
      <c r="E45" s="38">
        <f t="shared" si="2"/>
        <v>8692.6319999999996</v>
      </c>
      <c r="F45" s="38"/>
    </row>
    <row r="46" spans="1:6" s="51" customFormat="1" ht="38.25" hidden="1" customHeight="1" x14ac:dyDescent="0.2">
      <c r="A46" s="37">
        <v>502</v>
      </c>
      <c r="B46" s="14" t="s">
        <v>176</v>
      </c>
      <c r="C46" s="38">
        <f t="shared" si="2"/>
        <v>0</v>
      </c>
      <c r="D46" s="38"/>
      <c r="E46" s="38">
        <f t="shared" si="2"/>
        <v>8692.6319999999996</v>
      </c>
      <c r="F46" s="38"/>
    </row>
    <row r="47" spans="1:6" s="51" customFormat="1" ht="25.5" hidden="1" customHeight="1" x14ac:dyDescent="0.2">
      <c r="A47" s="37">
        <v>502</v>
      </c>
      <c r="B47" s="14" t="s">
        <v>83</v>
      </c>
      <c r="C47" s="38">
        <f t="shared" si="2"/>
        <v>0</v>
      </c>
      <c r="D47" s="38"/>
      <c r="E47" s="38">
        <f t="shared" si="2"/>
        <v>8692.6319999999996</v>
      </c>
      <c r="F47" s="38"/>
    </row>
    <row r="48" spans="1:6" s="51" customFormat="1" ht="12.75" hidden="1" customHeight="1" x14ac:dyDescent="0.2">
      <c r="A48" s="37">
        <v>502</v>
      </c>
      <c r="B48" s="14" t="s">
        <v>207</v>
      </c>
      <c r="C48" s="38">
        <f t="shared" si="2"/>
        <v>0</v>
      </c>
      <c r="D48" s="38"/>
      <c r="E48" s="38">
        <f t="shared" si="2"/>
        <v>8692.6319999999996</v>
      </c>
      <c r="F48" s="38"/>
    </row>
    <row r="49" spans="1:6" s="51" customFormat="1" ht="12.75" hidden="1" customHeight="1" x14ac:dyDescent="0.2">
      <c r="A49" s="37">
        <v>502</v>
      </c>
      <c r="B49" s="14" t="s">
        <v>85</v>
      </c>
      <c r="C49" s="38">
        <f t="shared" si="2"/>
        <v>0</v>
      </c>
      <c r="D49" s="38"/>
      <c r="E49" s="38">
        <f t="shared" si="2"/>
        <v>8692.6319999999996</v>
      </c>
      <c r="F49" s="38"/>
    </row>
    <row r="50" spans="1:6" s="51" customFormat="1" ht="12.75" hidden="1" customHeight="1" x14ac:dyDescent="0.2">
      <c r="A50" s="37">
        <v>502</v>
      </c>
      <c r="B50" s="14" t="s">
        <v>86</v>
      </c>
      <c r="C50" s="38">
        <f>Ведом!F451</f>
        <v>0</v>
      </c>
      <c r="D50" s="38"/>
      <c r="E50" s="38">
        <f>Ведом!H451</f>
        <v>8692.6319999999996</v>
      </c>
      <c r="F50" s="38"/>
    </row>
    <row r="51" spans="1:6" s="51" customFormat="1" ht="12" customHeight="1" x14ac:dyDescent="0.2">
      <c r="A51" s="37">
        <v>503</v>
      </c>
      <c r="B51" s="14" t="s">
        <v>173</v>
      </c>
      <c r="C51" s="38">
        <f>Ведом!F126</f>
        <v>1961.5740000000001</v>
      </c>
      <c r="D51" s="38"/>
      <c r="E51" s="38">
        <f>Ведом!H126</f>
        <v>1961.5740000000001</v>
      </c>
      <c r="F51" s="38">
        <f>Ведом!I126</f>
        <v>0</v>
      </c>
    </row>
    <row r="52" spans="1:6" s="51" customFormat="1" ht="38.25" hidden="1" customHeight="1" x14ac:dyDescent="0.2">
      <c r="A52" s="37">
        <v>503</v>
      </c>
      <c r="B52" s="14" t="s">
        <v>172</v>
      </c>
      <c r="C52" s="38" t="e">
        <f>C53+C57+C61</f>
        <v>#REF!</v>
      </c>
      <c r="D52" s="38" t="e">
        <f>D53+D57+D61</f>
        <v>#REF!</v>
      </c>
      <c r="E52" s="38" t="e">
        <f>E53+E57+E61</f>
        <v>#REF!</v>
      </c>
      <c r="F52" s="38" t="e">
        <f>F53+F57+F61</f>
        <v>#REF!</v>
      </c>
    </row>
    <row r="53" spans="1:6" s="51" customFormat="1" ht="63.75" hidden="1" customHeight="1" x14ac:dyDescent="0.2">
      <c r="A53" s="37">
        <v>503</v>
      </c>
      <c r="B53" s="14" t="s">
        <v>123</v>
      </c>
      <c r="C53" s="38">
        <f t="shared" ref="C53:F55" si="3">C54</f>
        <v>1961.5740000000001</v>
      </c>
      <c r="D53" s="38">
        <f t="shared" si="3"/>
        <v>0</v>
      </c>
      <c r="E53" s="38">
        <f t="shared" si="3"/>
        <v>1961.5740000000001</v>
      </c>
      <c r="F53" s="38">
        <f t="shared" si="3"/>
        <v>0</v>
      </c>
    </row>
    <row r="54" spans="1:6" s="51" customFormat="1" ht="51" hidden="1" customHeight="1" x14ac:dyDescent="0.2">
      <c r="A54" s="37">
        <v>503</v>
      </c>
      <c r="B54" s="14" t="s">
        <v>171</v>
      </c>
      <c r="C54" s="38">
        <f t="shared" si="3"/>
        <v>1961.5740000000001</v>
      </c>
      <c r="D54" s="38">
        <f t="shared" si="3"/>
        <v>0</v>
      </c>
      <c r="E54" s="38">
        <f t="shared" si="3"/>
        <v>1961.5740000000001</v>
      </c>
      <c r="F54" s="38">
        <f t="shared" si="3"/>
        <v>0</v>
      </c>
    </row>
    <row r="55" spans="1:6" s="51" customFormat="1" ht="25.5" hidden="1" customHeight="1" x14ac:dyDescent="0.2">
      <c r="A55" s="37">
        <v>503</v>
      </c>
      <c r="B55" s="14" t="s">
        <v>75</v>
      </c>
      <c r="C55" s="38">
        <f t="shared" si="3"/>
        <v>1961.5740000000001</v>
      </c>
      <c r="D55" s="38">
        <f t="shared" si="3"/>
        <v>0</v>
      </c>
      <c r="E55" s="38">
        <f t="shared" si="3"/>
        <v>1961.5740000000001</v>
      </c>
      <c r="F55" s="38">
        <f t="shared" si="3"/>
        <v>0</v>
      </c>
    </row>
    <row r="56" spans="1:6" s="51" customFormat="1" ht="25.5" hidden="1" customHeight="1" x14ac:dyDescent="0.2">
      <c r="A56" s="37">
        <v>503</v>
      </c>
      <c r="B56" s="14" t="s">
        <v>76</v>
      </c>
      <c r="C56" s="38">
        <f>Ведом!F131</f>
        <v>1961.5740000000001</v>
      </c>
      <c r="D56" s="38">
        <f>Ведом!G131</f>
        <v>0</v>
      </c>
      <c r="E56" s="38">
        <f>Ведом!H131</f>
        <v>1961.5740000000001</v>
      </c>
      <c r="F56" s="38">
        <f>Ведом!I131</f>
        <v>0</v>
      </c>
    </row>
    <row r="57" spans="1:6" s="51" customFormat="1" ht="63.75" hidden="1" customHeight="1" x14ac:dyDescent="0.2">
      <c r="A57" s="37">
        <v>503</v>
      </c>
      <c r="B57" s="14" t="s">
        <v>187</v>
      </c>
      <c r="C57" s="38">
        <f>C58</f>
        <v>0</v>
      </c>
      <c r="D57" s="38"/>
      <c r="E57" s="38">
        <f>E58</f>
        <v>0</v>
      </c>
      <c r="F57" s="38"/>
    </row>
    <row r="58" spans="1:6" s="51" customFormat="1" ht="63.75" hidden="1" customHeight="1" x14ac:dyDescent="0.2">
      <c r="A58" s="37">
        <v>503</v>
      </c>
      <c r="B58" s="14" t="s">
        <v>216</v>
      </c>
      <c r="C58" s="38">
        <f>C59</f>
        <v>0</v>
      </c>
      <c r="D58" s="38"/>
      <c r="E58" s="38">
        <f>E59</f>
        <v>0</v>
      </c>
      <c r="F58" s="38"/>
    </row>
    <row r="59" spans="1:6" s="51" customFormat="1" ht="25.5" hidden="1" customHeight="1" x14ac:dyDescent="0.2">
      <c r="A59" s="37">
        <v>503</v>
      </c>
      <c r="B59" s="14" t="s">
        <v>75</v>
      </c>
      <c r="C59" s="38">
        <f>C60</f>
        <v>0</v>
      </c>
      <c r="D59" s="38"/>
      <c r="E59" s="38">
        <f>E60</f>
        <v>0</v>
      </c>
      <c r="F59" s="38"/>
    </row>
    <row r="60" spans="1:6" s="51" customFormat="1" ht="25.5" hidden="1" customHeight="1" x14ac:dyDescent="0.2">
      <c r="A60" s="37">
        <v>503</v>
      </c>
      <c r="B60" s="14" t="s">
        <v>76</v>
      </c>
      <c r="C60" s="38">
        <f>Ведом!F135</f>
        <v>0</v>
      </c>
      <c r="D60" s="38"/>
      <c r="E60" s="38">
        <f>Ведом!H135</f>
        <v>0</v>
      </c>
      <c r="F60" s="38"/>
    </row>
    <row r="61" spans="1:6" s="51" customFormat="1" ht="38.25" hidden="1" customHeight="1" x14ac:dyDescent="0.2">
      <c r="A61" s="37">
        <v>503</v>
      </c>
      <c r="B61" s="14" t="s">
        <v>213</v>
      </c>
      <c r="C61" s="38" t="e">
        <f>C62</f>
        <v>#REF!</v>
      </c>
      <c r="D61" s="38" t="e">
        <f>D62</f>
        <v>#REF!</v>
      </c>
      <c r="E61" s="38" t="e">
        <f>E62</f>
        <v>#REF!</v>
      </c>
      <c r="F61" s="38" t="e">
        <f>F62</f>
        <v>#REF!</v>
      </c>
    </row>
    <row r="62" spans="1:6" s="51" customFormat="1" ht="25.5" hidden="1" customHeight="1" x14ac:dyDescent="0.2">
      <c r="A62" s="37">
        <v>503</v>
      </c>
      <c r="B62" s="14" t="s">
        <v>75</v>
      </c>
      <c r="C62" s="38" t="e">
        <f>#REF!</f>
        <v>#REF!</v>
      </c>
      <c r="D62" s="38" t="e">
        <f>#REF!</f>
        <v>#REF!</v>
      </c>
      <c r="E62" s="38" t="e">
        <f>#REF!</f>
        <v>#REF!</v>
      </c>
      <c r="F62" s="38" t="e">
        <f>#REF!</f>
        <v>#REF!</v>
      </c>
    </row>
    <row r="63" spans="1:6" s="52" customFormat="1" ht="0.75" hidden="1" customHeight="1" x14ac:dyDescent="0.2">
      <c r="A63" s="37">
        <v>503</v>
      </c>
      <c r="B63" s="14" t="s">
        <v>173</v>
      </c>
      <c r="C63" s="38"/>
      <c r="D63" s="38"/>
      <c r="E63" s="38"/>
      <c r="F63" s="38"/>
    </row>
    <row r="64" spans="1:6" ht="12" hidden="1" customHeight="1" x14ac:dyDescent="0.2">
      <c r="A64" s="33">
        <v>600</v>
      </c>
      <c r="B64" s="48" t="s">
        <v>243</v>
      </c>
      <c r="C64" s="36">
        <f>C65+C76</f>
        <v>530.82899999999995</v>
      </c>
      <c r="D64" s="36">
        <f>D65+D76</f>
        <v>504.303</v>
      </c>
      <c r="E64" s="36">
        <f>E65+E76</f>
        <v>0</v>
      </c>
      <c r="F64" s="36">
        <f>F65+F76</f>
        <v>0</v>
      </c>
    </row>
    <row r="65" spans="1:6" ht="12.75" hidden="1" customHeight="1" x14ac:dyDescent="0.2">
      <c r="A65" s="33">
        <v>602</v>
      </c>
      <c r="B65" s="48" t="s">
        <v>244</v>
      </c>
      <c r="C65" s="36">
        <f>C66</f>
        <v>0</v>
      </c>
      <c r="D65" s="36">
        <f>D66</f>
        <v>0</v>
      </c>
      <c r="E65" s="36">
        <f>E66</f>
        <v>0</v>
      </c>
      <c r="F65" s="36">
        <f>F66</f>
        <v>0</v>
      </c>
    </row>
    <row r="66" spans="1:6" ht="12.75" hidden="1" customHeight="1" x14ac:dyDescent="0.2">
      <c r="A66" s="37">
        <v>602</v>
      </c>
      <c r="B66" s="14" t="s">
        <v>94</v>
      </c>
      <c r="C66" s="38">
        <f>C67+C72</f>
        <v>0</v>
      </c>
      <c r="D66" s="38">
        <f>D67+D72</f>
        <v>0</v>
      </c>
      <c r="E66" s="38">
        <f>E67+E72</f>
        <v>0</v>
      </c>
      <c r="F66" s="38">
        <f>F67+F72</f>
        <v>0</v>
      </c>
    </row>
    <row r="67" spans="1:6" ht="38.25" hidden="1" customHeight="1" x14ac:dyDescent="0.2">
      <c r="A67" s="37">
        <v>602</v>
      </c>
      <c r="B67" s="14" t="s">
        <v>176</v>
      </c>
      <c r="C67" s="38">
        <f t="shared" ref="C67:F70" si="4">C68</f>
        <v>0</v>
      </c>
      <c r="D67" s="38">
        <f t="shared" si="4"/>
        <v>0</v>
      </c>
      <c r="E67" s="38">
        <f t="shared" si="4"/>
        <v>0</v>
      </c>
      <c r="F67" s="38">
        <f t="shared" si="4"/>
        <v>0</v>
      </c>
    </row>
    <row r="68" spans="1:6" ht="25.5" hidden="1" customHeight="1" x14ac:dyDescent="0.2">
      <c r="A68" s="37">
        <v>602</v>
      </c>
      <c r="B68" s="14" t="s">
        <v>236</v>
      </c>
      <c r="C68" s="38">
        <f t="shared" si="4"/>
        <v>0</v>
      </c>
      <c r="D68" s="38">
        <f t="shared" si="4"/>
        <v>0</v>
      </c>
      <c r="E68" s="38">
        <f t="shared" si="4"/>
        <v>0</v>
      </c>
      <c r="F68" s="38">
        <f t="shared" si="4"/>
        <v>0</v>
      </c>
    </row>
    <row r="69" spans="1:6" ht="38.25" hidden="1" customHeight="1" x14ac:dyDescent="0.2">
      <c r="A69" s="37">
        <v>602</v>
      </c>
      <c r="B69" s="14" t="s">
        <v>239</v>
      </c>
      <c r="C69" s="38">
        <f t="shared" si="4"/>
        <v>0</v>
      </c>
      <c r="D69" s="38">
        <f t="shared" si="4"/>
        <v>0</v>
      </c>
      <c r="E69" s="38">
        <f t="shared" si="4"/>
        <v>0</v>
      </c>
      <c r="F69" s="38">
        <f t="shared" si="4"/>
        <v>0</v>
      </c>
    </row>
    <row r="70" spans="1:6" ht="25.5" hidden="1" customHeight="1" x14ac:dyDescent="0.2">
      <c r="A70" s="37">
        <v>602</v>
      </c>
      <c r="B70" s="14" t="s">
        <v>75</v>
      </c>
      <c r="C70" s="38">
        <f t="shared" si="4"/>
        <v>0</v>
      </c>
      <c r="D70" s="38">
        <f t="shared" si="4"/>
        <v>0</v>
      </c>
      <c r="E70" s="38">
        <f t="shared" si="4"/>
        <v>0</v>
      </c>
      <c r="F70" s="38">
        <f t="shared" si="4"/>
        <v>0</v>
      </c>
    </row>
    <row r="71" spans="1:6" ht="25.5" hidden="1" customHeight="1" x14ac:dyDescent="0.2">
      <c r="A71" s="37">
        <v>602</v>
      </c>
      <c r="B71" s="14" t="s">
        <v>76</v>
      </c>
      <c r="C71" s="38">
        <f>Ведом!F158</f>
        <v>0</v>
      </c>
      <c r="D71" s="38">
        <f>Ведом!G158</f>
        <v>0</v>
      </c>
      <c r="E71" s="38">
        <f>Ведом!H158</f>
        <v>0</v>
      </c>
      <c r="F71" s="38">
        <f>Ведом!I158</f>
        <v>0</v>
      </c>
    </row>
    <row r="72" spans="1:6" ht="76.5" hidden="1" customHeight="1" x14ac:dyDescent="0.2">
      <c r="A72" s="37">
        <v>602</v>
      </c>
      <c r="B72" s="14" t="s">
        <v>108</v>
      </c>
      <c r="C72" s="38">
        <f>C73</f>
        <v>0</v>
      </c>
      <c r="D72" s="38"/>
      <c r="E72" s="38">
        <f>E73</f>
        <v>0</v>
      </c>
      <c r="F72" s="38"/>
    </row>
    <row r="73" spans="1:6" ht="25.5" hidden="1" customHeight="1" x14ac:dyDescent="0.2">
      <c r="A73" s="37">
        <v>602</v>
      </c>
      <c r="B73" s="14" t="s">
        <v>240</v>
      </c>
      <c r="C73" s="38">
        <f>C74</f>
        <v>0</v>
      </c>
      <c r="D73" s="38"/>
      <c r="E73" s="38">
        <f>E74</f>
        <v>0</v>
      </c>
      <c r="F73" s="38"/>
    </row>
    <row r="74" spans="1:6" ht="25.5" hidden="1" customHeight="1" x14ac:dyDescent="0.2">
      <c r="A74" s="37">
        <v>602</v>
      </c>
      <c r="B74" s="14" t="s">
        <v>75</v>
      </c>
      <c r="C74" s="38">
        <f>C75</f>
        <v>0</v>
      </c>
      <c r="D74" s="38"/>
      <c r="E74" s="38">
        <f>E75</f>
        <v>0</v>
      </c>
      <c r="F74" s="38"/>
    </row>
    <row r="75" spans="1:6" ht="1.5" hidden="1" customHeight="1" x14ac:dyDescent="0.2">
      <c r="A75" s="37">
        <v>602</v>
      </c>
      <c r="B75" s="14" t="s">
        <v>76</v>
      </c>
      <c r="C75" s="38">
        <f>Ведом!F162</f>
        <v>0</v>
      </c>
      <c r="D75" s="38"/>
      <c r="E75" s="38">
        <f>Ведом!H162</f>
        <v>0</v>
      </c>
      <c r="F75" s="38"/>
    </row>
    <row r="76" spans="1:6" s="51" customFormat="1" hidden="1" x14ac:dyDescent="0.2">
      <c r="A76" s="37">
        <v>605</v>
      </c>
      <c r="B76" s="14" t="s">
        <v>250</v>
      </c>
      <c r="C76" s="38">
        <f>Ведом!F163</f>
        <v>530.82899999999995</v>
      </c>
      <c r="D76" s="38">
        <f>Ведом!G163</f>
        <v>504.303</v>
      </c>
      <c r="E76" s="38">
        <f>Ведом!H163</f>
        <v>0</v>
      </c>
      <c r="F76" s="38">
        <f>Ведом!I163</f>
        <v>0</v>
      </c>
    </row>
    <row r="77" spans="1:6" s="51" customFormat="1" hidden="1" x14ac:dyDescent="0.2">
      <c r="A77" s="37">
        <v>503</v>
      </c>
      <c r="B77" s="14" t="s">
        <v>173</v>
      </c>
      <c r="C77" s="38"/>
      <c r="D77" s="38"/>
      <c r="E77" s="38"/>
      <c r="F77" s="38"/>
    </row>
    <row r="78" spans="1:6" s="81" customFormat="1" x14ac:dyDescent="0.2">
      <c r="A78" s="33">
        <v>600</v>
      </c>
      <c r="B78" s="34" t="s">
        <v>243</v>
      </c>
      <c r="C78" s="36">
        <f>C79</f>
        <v>530.82899999999995</v>
      </c>
      <c r="D78" s="36">
        <f t="shared" ref="D78:F78" si="5">D79</f>
        <v>504.303</v>
      </c>
      <c r="E78" s="36">
        <f t="shared" si="5"/>
        <v>0</v>
      </c>
      <c r="F78" s="36">
        <f t="shared" si="5"/>
        <v>0</v>
      </c>
    </row>
    <row r="79" spans="1:6" s="51" customFormat="1" x14ac:dyDescent="0.2">
      <c r="A79" s="37">
        <v>605</v>
      </c>
      <c r="B79" s="14" t="s">
        <v>250</v>
      </c>
      <c r="C79" s="38">
        <f>Ведом!F163</f>
        <v>530.82899999999995</v>
      </c>
      <c r="D79" s="38">
        <f>Ведом!G163</f>
        <v>504.303</v>
      </c>
      <c r="E79" s="38">
        <f>Ведом!H163</f>
        <v>0</v>
      </c>
      <c r="F79" s="38">
        <f>Ведом!I163</f>
        <v>0</v>
      </c>
    </row>
    <row r="80" spans="1:6" x14ac:dyDescent="0.2">
      <c r="A80" s="33" t="s">
        <v>14</v>
      </c>
      <c r="B80" s="34" t="s">
        <v>80</v>
      </c>
      <c r="C80" s="36">
        <f>C81+C89+C90+C91</f>
        <v>67978.274999999994</v>
      </c>
      <c r="D80" s="36">
        <f t="shared" ref="D80:F80" si="6">D81+D89+D90+D91</f>
        <v>17539.496999999999</v>
      </c>
      <c r="E80" s="36">
        <f t="shared" si="6"/>
        <v>124331.158</v>
      </c>
      <c r="F80" s="36">
        <f t="shared" si="6"/>
        <v>75714.006999999998</v>
      </c>
    </row>
    <row r="81" spans="1:6" s="51" customFormat="1" x14ac:dyDescent="0.2">
      <c r="A81" s="37">
        <v>701</v>
      </c>
      <c r="B81" s="14" t="s">
        <v>146</v>
      </c>
      <c r="C81" s="38">
        <f>Ведом!F452</f>
        <v>11860.661</v>
      </c>
      <c r="D81" s="38">
        <f>Ведом!G452</f>
        <v>0</v>
      </c>
      <c r="E81" s="38">
        <f>Ведом!H452</f>
        <v>12282.741</v>
      </c>
      <c r="F81" s="38">
        <f>Ведом!I452</f>
        <v>0</v>
      </c>
    </row>
    <row r="82" spans="1:6" s="51" customFormat="1" ht="63.75" hidden="1" customHeight="1" x14ac:dyDescent="0.2">
      <c r="A82" s="37">
        <v>701</v>
      </c>
      <c r="B82" s="14" t="s">
        <v>187</v>
      </c>
      <c r="C82" s="38">
        <f>C83</f>
        <v>24.216000000000001</v>
      </c>
      <c r="D82" s="38">
        <f>D83</f>
        <v>0</v>
      </c>
      <c r="E82" s="38">
        <f>E83</f>
        <v>24.216000000000001</v>
      </c>
      <c r="F82" s="38">
        <f>F83</f>
        <v>0</v>
      </c>
    </row>
    <row r="83" spans="1:6" s="51" customFormat="1" ht="51" hidden="1" customHeight="1" x14ac:dyDescent="0.2">
      <c r="A83" s="37">
        <v>701</v>
      </c>
      <c r="B83" s="14" t="s">
        <v>114</v>
      </c>
      <c r="C83" s="38">
        <f>C86</f>
        <v>24.216000000000001</v>
      </c>
      <c r="D83" s="38">
        <f>D86</f>
        <v>0</v>
      </c>
      <c r="E83" s="38">
        <f>E86</f>
        <v>24.216000000000001</v>
      </c>
      <c r="F83" s="38">
        <f>F86</f>
        <v>0</v>
      </c>
    </row>
    <row r="84" spans="1:6" s="51" customFormat="1" ht="51" hidden="1" customHeight="1" x14ac:dyDescent="0.2">
      <c r="A84" s="37">
        <v>701</v>
      </c>
      <c r="B84" s="14" t="s">
        <v>114</v>
      </c>
      <c r="C84" s="38">
        <v>0</v>
      </c>
      <c r="D84" s="38">
        <v>0</v>
      </c>
      <c r="E84" s="38">
        <v>0</v>
      </c>
      <c r="F84" s="38">
        <v>0</v>
      </c>
    </row>
    <row r="85" spans="1:6" s="51" customFormat="1" ht="51" hidden="1" customHeight="1" x14ac:dyDescent="0.2">
      <c r="A85" s="37">
        <v>701</v>
      </c>
      <c r="B85" s="14" t="s">
        <v>114</v>
      </c>
      <c r="C85" s="38">
        <v>0</v>
      </c>
      <c r="D85" s="38">
        <v>0</v>
      </c>
      <c r="E85" s="38">
        <v>0</v>
      </c>
      <c r="F85" s="38">
        <v>0</v>
      </c>
    </row>
    <row r="86" spans="1:6" s="51" customFormat="1" ht="38.25" hidden="1" customHeight="1" x14ac:dyDescent="0.2">
      <c r="A86" s="37">
        <v>701</v>
      </c>
      <c r="B86" s="14" t="s">
        <v>148</v>
      </c>
      <c r="C86" s="38">
        <f t="shared" ref="C86:F87" si="7">C87</f>
        <v>24.216000000000001</v>
      </c>
      <c r="D86" s="38">
        <f t="shared" si="7"/>
        <v>0</v>
      </c>
      <c r="E86" s="38">
        <f t="shared" si="7"/>
        <v>24.216000000000001</v>
      </c>
      <c r="F86" s="38">
        <f t="shared" si="7"/>
        <v>0</v>
      </c>
    </row>
    <row r="87" spans="1:6" s="51" customFormat="1" ht="25.5" hidden="1" customHeight="1" x14ac:dyDescent="0.2">
      <c r="A87" s="37">
        <v>701</v>
      </c>
      <c r="B87" s="14" t="s">
        <v>102</v>
      </c>
      <c r="C87" s="38">
        <f t="shared" si="7"/>
        <v>24.216000000000001</v>
      </c>
      <c r="D87" s="38">
        <f t="shared" si="7"/>
        <v>0</v>
      </c>
      <c r="E87" s="38">
        <f t="shared" si="7"/>
        <v>24.216000000000001</v>
      </c>
      <c r="F87" s="38">
        <f t="shared" si="7"/>
        <v>0</v>
      </c>
    </row>
    <row r="88" spans="1:6" s="51" customFormat="1" ht="12.75" hidden="1" customHeight="1" x14ac:dyDescent="0.2">
      <c r="A88" s="37">
        <v>701</v>
      </c>
      <c r="B88" s="14" t="s">
        <v>103</v>
      </c>
      <c r="C88" s="38">
        <f>Ведом!F467</f>
        <v>24.216000000000001</v>
      </c>
      <c r="D88" s="38">
        <f>Ведом!G467</f>
        <v>0</v>
      </c>
      <c r="E88" s="38">
        <f>Ведом!H467</f>
        <v>24.216000000000001</v>
      </c>
      <c r="F88" s="38">
        <f>Ведом!I467</f>
        <v>0</v>
      </c>
    </row>
    <row r="89" spans="1:6" s="51" customFormat="1" x14ac:dyDescent="0.2">
      <c r="A89" s="37">
        <v>702</v>
      </c>
      <c r="B89" s="14" t="s">
        <v>81</v>
      </c>
      <c r="C89" s="38">
        <f>Ведом!F46+Ведом!F468</f>
        <v>32517.239999999998</v>
      </c>
      <c r="D89" s="38">
        <f>Ведом!G476</f>
        <v>0</v>
      </c>
      <c r="E89" s="38">
        <f>Ведом!H46+Ведом!H468</f>
        <v>28503.964</v>
      </c>
      <c r="F89" s="38">
        <f>Ведом!I46+Ведом!I468</f>
        <v>0</v>
      </c>
    </row>
    <row r="90" spans="1:6" s="51" customFormat="1" ht="14.25" customHeight="1" x14ac:dyDescent="0.2">
      <c r="A90" s="37">
        <v>707</v>
      </c>
      <c r="B90" s="14" t="s">
        <v>167</v>
      </c>
      <c r="C90" s="38">
        <f>Ведом!F167+Ведом!F520</f>
        <v>4561.268</v>
      </c>
      <c r="D90" s="38">
        <f>Ведом!G167+Ведом!G520</f>
        <v>2382.2570000000001</v>
      </c>
      <c r="E90" s="38">
        <f>Ведом!H167+Ведом!H520</f>
        <v>4687.0910000000003</v>
      </c>
      <c r="F90" s="38">
        <f>Ведом!I167+Ведом!I520</f>
        <v>2382.2570000000001</v>
      </c>
    </row>
    <row r="91" spans="1:6" s="51" customFormat="1" x14ac:dyDescent="0.2">
      <c r="A91" s="37">
        <v>709</v>
      </c>
      <c r="B91" s="49" t="s">
        <v>286</v>
      </c>
      <c r="C91" s="38">
        <f>Ведом!F524</f>
        <v>19039.106</v>
      </c>
      <c r="D91" s="38">
        <f>Ведом!G524</f>
        <v>15157.24</v>
      </c>
      <c r="E91" s="38">
        <f>Ведом!H524</f>
        <v>78857.361999999994</v>
      </c>
      <c r="F91" s="38">
        <f>Ведом!I524</f>
        <v>73331.75</v>
      </c>
    </row>
    <row r="92" spans="1:6" x14ac:dyDescent="0.2">
      <c r="A92" s="33" t="s">
        <v>35</v>
      </c>
      <c r="B92" s="34" t="s">
        <v>116</v>
      </c>
      <c r="C92" s="36">
        <f>C93</f>
        <v>36101.573000000004</v>
      </c>
      <c r="D92" s="36">
        <f>D93</f>
        <v>0</v>
      </c>
      <c r="E92" s="36">
        <f>E93</f>
        <v>38457.695999999996</v>
      </c>
      <c r="F92" s="36">
        <f>F93</f>
        <v>0</v>
      </c>
    </row>
    <row r="93" spans="1:6" s="51" customFormat="1" x14ac:dyDescent="0.2">
      <c r="A93" s="37">
        <v>801</v>
      </c>
      <c r="B93" s="14" t="s">
        <v>117</v>
      </c>
      <c r="C93" s="38">
        <f>Ведом!F183</f>
        <v>36101.573000000004</v>
      </c>
      <c r="D93" s="38">
        <f>Ведом!G183</f>
        <v>0</v>
      </c>
      <c r="E93" s="38">
        <f>Ведом!H183</f>
        <v>38457.695999999996</v>
      </c>
      <c r="F93" s="38">
        <f>Ведом!I183</f>
        <v>0</v>
      </c>
    </row>
    <row r="94" spans="1:6" x14ac:dyDescent="0.2">
      <c r="A94" s="33" t="s">
        <v>39</v>
      </c>
      <c r="B94" s="34" t="s">
        <v>118</v>
      </c>
      <c r="C94" s="36">
        <f>C95+C96+C97+C125</f>
        <v>61854.173000000003</v>
      </c>
      <c r="D94" s="36">
        <f>D95+D96+D97+D125</f>
        <v>58238.664000000004</v>
      </c>
      <c r="E94" s="36">
        <f>E95+E96+E97+E125</f>
        <v>45028.843999999997</v>
      </c>
      <c r="F94" s="36">
        <f>F95+F96+F97+F125</f>
        <v>41413.334999999999</v>
      </c>
    </row>
    <row r="95" spans="1:6" s="51" customFormat="1" ht="11.25" customHeight="1" x14ac:dyDescent="0.2">
      <c r="A95" s="37">
        <v>1001</v>
      </c>
      <c r="B95" s="14" t="s">
        <v>151</v>
      </c>
      <c r="C95" s="38">
        <f>Ведом!F528</f>
        <v>3041.5439999999999</v>
      </c>
      <c r="D95" s="38">
        <v>0</v>
      </c>
      <c r="E95" s="38">
        <f>Ведом!H528</f>
        <v>3041.5439999999999</v>
      </c>
      <c r="F95" s="38">
        <v>0</v>
      </c>
    </row>
    <row r="96" spans="1:6" s="51" customFormat="1" hidden="1" x14ac:dyDescent="0.2">
      <c r="A96" s="37">
        <v>1003</v>
      </c>
      <c r="B96" s="14" t="s">
        <v>119</v>
      </c>
      <c r="C96" s="38">
        <f>Ведом!F233</f>
        <v>0</v>
      </c>
      <c r="D96" s="38">
        <f>Ведом!G233</f>
        <v>0</v>
      </c>
      <c r="E96" s="38">
        <f>Ведом!H233</f>
        <v>0</v>
      </c>
      <c r="F96" s="38">
        <f>Ведом!I233</f>
        <v>0</v>
      </c>
    </row>
    <row r="97" spans="1:6" s="51" customFormat="1" x14ac:dyDescent="0.2">
      <c r="A97" s="37">
        <v>1004</v>
      </c>
      <c r="B97" s="14" t="s">
        <v>124</v>
      </c>
      <c r="C97" s="38">
        <f>Ведом!F251+Ведом!F550</f>
        <v>58762.629000000001</v>
      </c>
      <c r="D97" s="38">
        <f>Ведом!G251+Ведом!G550</f>
        <v>58238.664000000004</v>
      </c>
      <c r="E97" s="38">
        <f>Ведом!H251+Ведом!H550</f>
        <v>41937.299999999996</v>
      </c>
      <c r="F97" s="38">
        <f>Ведом!I251+Ведом!I550</f>
        <v>41413.334999999999</v>
      </c>
    </row>
    <row r="98" spans="1:6" s="51" customFormat="1" ht="12.75" hidden="1" customHeight="1" x14ac:dyDescent="0.2">
      <c r="A98" s="37">
        <v>1004</v>
      </c>
      <c r="B98" s="14" t="s">
        <v>94</v>
      </c>
      <c r="C98" s="38">
        <v>0</v>
      </c>
      <c r="D98" s="38">
        <v>0</v>
      </c>
      <c r="E98" s="38">
        <v>0</v>
      </c>
      <c r="F98" s="38">
        <v>0</v>
      </c>
    </row>
    <row r="99" spans="1:6" s="51" customFormat="1" ht="12.75" hidden="1" customHeight="1" x14ac:dyDescent="0.2">
      <c r="A99" s="37">
        <v>1004</v>
      </c>
      <c r="B99" s="14" t="s">
        <v>94</v>
      </c>
      <c r="C99" s="38">
        <v>0</v>
      </c>
      <c r="D99" s="38">
        <v>0</v>
      </c>
      <c r="E99" s="38">
        <v>0</v>
      </c>
      <c r="F99" s="38">
        <v>0</v>
      </c>
    </row>
    <row r="100" spans="1:6" s="51" customFormat="1" ht="12.75" hidden="1" customHeight="1" x14ac:dyDescent="0.2">
      <c r="A100" s="37">
        <v>1004</v>
      </c>
      <c r="B100" s="14" t="s">
        <v>94</v>
      </c>
      <c r="C100" s="38">
        <v>0</v>
      </c>
      <c r="D100" s="38">
        <v>0</v>
      </c>
      <c r="E100" s="38">
        <v>0</v>
      </c>
      <c r="F100" s="38">
        <v>0</v>
      </c>
    </row>
    <row r="101" spans="1:6" s="51" customFormat="1" ht="12.75" hidden="1" customHeight="1" x14ac:dyDescent="0.2">
      <c r="A101" s="37">
        <v>1004</v>
      </c>
      <c r="B101" s="14" t="s">
        <v>120</v>
      </c>
      <c r="C101" s="38">
        <v>0</v>
      </c>
      <c r="D101" s="38">
        <v>0</v>
      </c>
      <c r="E101" s="38">
        <v>0</v>
      </c>
      <c r="F101" s="38">
        <v>0</v>
      </c>
    </row>
    <row r="102" spans="1:6" s="51" customFormat="1" ht="12.75" hidden="1" customHeight="1" x14ac:dyDescent="0.2">
      <c r="A102" s="37">
        <v>1004</v>
      </c>
      <c r="B102" s="14" t="s">
        <v>120</v>
      </c>
      <c r="C102" s="38">
        <v>0</v>
      </c>
      <c r="D102" s="38">
        <v>0</v>
      </c>
      <c r="E102" s="38">
        <v>0</v>
      </c>
      <c r="F102" s="38">
        <v>0</v>
      </c>
    </row>
    <row r="103" spans="1:6" s="51" customFormat="1" ht="12.75" hidden="1" customHeight="1" x14ac:dyDescent="0.2">
      <c r="A103" s="37">
        <v>1004</v>
      </c>
      <c r="B103" s="14" t="s">
        <v>120</v>
      </c>
      <c r="C103" s="38">
        <v>0</v>
      </c>
      <c r="D103" s="38">
        <v>0</v>
      </c>
      <c r="E103" s="38">
        <v>0</v>
      </c>
      <c r="F103" s="38">
        <v>0</v>
      </c>
    </row>
    <row r="104" spans="1:6" s="51" customFormat="1" ht="38.25" hidden="1" customHeight="1" x14ac:dyDescent="0.2">
      <c r="A104" s="37">
        <v>1004</v>
      </c>
      <c r="B104" s="14" t="s">
        <v>125</v>
      </c>
      <c r="C104" s="38">
        <v>0</v>
      </c>
      <c r="D104" s="38">
        <v>0</v>
      </c>
      <c r="E104" s="38">
        <v>0</v>
      </c>
      <c r="F104" s="38">
        <v>0</v>
      </c>
    </row>
    <row r="105" spans="1:6" s="51" customFormat="1" ht="38.25" hidden="1" customHeight="1" x14ac:dyDescent="0.2">
      <c r="A105" s="37">
        <v>1004</v>
      </c>
      <c r="B105" s="14" t="s">
        <v>125</v>
      </c>
      <c r="C105" s="38">
        <v>0</v>
      </c>
      <c r="D105" s="38">
        <v>0</v>
      </c>
      <c r="E105" s="38">
        <v>0</v>
      </c>
      <c r="F105" s="38">
        <v>0</v>
      </c>
    </row>
    <row r="106" spans="1:6" s="51" customFormat="1" ht="25.5" hidden="1" customHeight="1" x14ac:dyDescent="0.2">
      <c r="A106" s="37">
        <v>1004</v>
      </c>
      <c r="B106" s="14" t="s">
        <v>126</v>
      </c>
      <c r="C106" s="38">
        <v>0</v>
      </c>
      <c r="D106" s="38">
        <v>0</v>
      </c>
      <c r="E106" s="38">
        <v>0</v>
      </c>
      <c r="F106" s="38">
        <v>0</v>
      </c>
    </row>
    <row r="107" spans="1:6" s="51" customFormat="1" ht="12.75" hidden="1" customHeight="1" x14ac:dyDescent="0.2">
      <c r="A107" s="37">
        <v>1004</v>
      </c>
      <c r="B107" s="14" t="s">
        <v>127</v>
      </c>
      <c r="C107" s="38">
        <v>0</v>
      </c>
      <c r="D107" s="38">
        <v>0</v>
      </c>
      <c r="E107" s="38">
        <v>0</v>
      </c>
      <c r="F107" s="38">
        <v>0</v>
      </c>
    </row>
    <row r="108" spans="1:6" s="51" customFormat="1" ht="25.5" hidden="1" customHeight="1" x14ac:dyDescent="0.2">
      <c r="A108" s="37">
        <v>1004</v>
      </c>
      <c r="B108" s="14" t="s">
        <v>82</v>
      </c>
      <c r="C108" s="38">
        <v>0</v>
      </c>
      <c r="D108" s="38">
        <v>0</v>
      </c>
      <c r="E108" s="38">
        <v>0</v>
      </c>
      <c r="F108" s="38">
        <v>0</v>
      </c>
    </row>
    <row r="109" spans="1:6" s="51" customFormat="1" ht="12.75" hidden="1" customHeight="1" x14ac:dyDescent="0.2">
      <c r="A109" s="37">
        <v>1004</v>
      </c>
      <c r="B109" s="14" t="s">
        <v>95</v>
      </c>
      <c r="C109" s="38">
        <v>0</v>
      </c>
      <c r="D109" s="38">
        <v>0</v>
      </c>
      <c r="E109" s="38">
        <v>0</v>
      </c>
      <c r="F109" s="38">
        <v>0</v>
      </c>
    </row>
    <row r="110" spans="1:6" s="51" customFormat="1" ht="12.75" hidden="1" customHeight="1" x14ac:dyDescent="0.2">
      <c r="A110" s="37">
        <v>1004</v>
      </c>
      <c r="B110" s="14" t="s">
        <v>95</v>
      </c>
      <c r="C110" s="38">
        <v>0</v>
      </c>
      <c r="D110" s="38">
        <v>0</v>
      </c>
      <c r="E110" s="38">
        <v>0</v>
      </c>
      <c r="F110" s="38">
        <v>0</v>
      </c>
    </row>
    <row r="111" spans="1:6" s="51" customFormat="1" ht="51" hidden="1" customHeight="1" x14ac:dyDescent="0.2">
      <c r="A111" s="37">
        <v>1004</v>
      </c>
      <c r="B111" s="14" t="s">
        <v>128</v>
      </c>
      <c r="C111" s="38">
        <v>0</v>
      </c>
      <c r="D111" s="38">
        <v>0</v>
      </c>
      <c r="E111" s="38">
        <v>0</v>
      </c>
      <c r="F111" s="38">
        <v>0</v>
      </c>
    </row>
    <row r="112" spans="1:6" s="51" customFormat="1" ht="51" hidden="1" customHeight="1" x14ac:dyDescent="0.2">
      <c r="A112" s="37">
        <v>1004</v>
      </c>
      <c r="B112" s="14" t="s">
        <v>128</v>
      </c>
      <c r="C112" s="38">
        <v>0</v>
      </c>
      <c r="D112" s="38">
        <v>0</v>
      </c>
      <c r="E112" s="38">
        <v>0</v>
      </c>
      <c r="F112" s="38">
        <v>0</v>
      </c>
    </row>
    <row r="113" spans="1:6" s="51" customFormat="1" ht="25.5" hidden="1" customHeight="1" x14ac:dyDescent="0.2">
      <c r="A113" s="37">
        <v>1004</v>
      </c>
      <c r="B113" s="14" t="s">
        <v>126</v>
      </c>
      <c r="C113" s="38">
        <v>0</v>
      </c>
      <c r="D113" s="38">
        <v>0</v>
      </c>
      <c r="E113" s="38">
        <v>0</v>
      </c>
      <c r="F113" s="38">
        <v>0</v>
      </c>
    </row>
    <row r="114" spans="1:6" s="51" customFormat="1" ht="12.75" hidden="1" customHeight="1" x14ac:dyDescent="0.2">
      <c r="A114" s="37">
        <v>1004</v>
      </c>
      <c r="B114" s="14" t="s">
        <v>127</v>
      </c>
      <c r="C114" s="38">
        <v>0</v>
      </c>
      <c r="D114" s="38">
        <v>0</v>
      </c>
      <c r="E114" s="38">
        <v>0</v>
      </c>
      <c r="F114" s="38">
        <v>0</v>
      </c>
    </row>
    <row r="115" spans="1:6" s="51" customFormat="1" ht="12.75" hidden="1" customHeight="1" x14ac:dyDescent="0.2">
      <c r="A115" s="37" t="s">
        <v>165</v>
      </c>
      <c r="B115" s="14" t="s">
        <v>94</v>
      </c>
      <c r="C115" s="38" t="e">
        <f t="shared" ref="C115:F117" si="8">C116</f>
        <v>#REF!</v>
      </c>
      <c r="D115" s="38" t="e">
        <f t="shared" si="8"/>
        <v>#REF!</v>
      </c>
      <c r="E115" s="38" t="e">
        <f t="shared" si="8"/>
        <v>#REF!</v>
      </c>
      <c r="F115" s="38" t="e">
        <f t="shared" si="8"/>
        <v>#REF!</v>
      </c>
    </row>
    <row r="116" spans="1:6" s="51" customFormat="1" ht="38.25" hidden="1" customHeight="1" x14ac:dyDescent="0.2">
      <c r="A116" s="37" t="s">
        <v>165</v>
      </c>
      <c r="B116" s="14" t="s">
        <v>176</v>
      </c>
      <c r="C116" s="38" t="e">
        <f>C117+C121</f>
        <v>#REF!</v>
      </c>
      <c r="D116" s="38" t="e">
        <f>D117+D121</f>
        <v>#REF!</v>
      </c>
      <c r="E116" s="38" t="e">
        <f>E117+E121</f>
        <v>#REF!</v>
      </c>
      <c r="F116" s="38" t="e">
        <f>F117+F121</f>
        <v>#REF!</v>
      </c>
    </row>
    <row r="117" spans="1:6" s="51" customFormat="1" ht="25.5" hidden="1" customHeight="1" x14ac:dyDescent="0.2">
      <c r="A117" s="37" t="s">
        <v>165</v>
      </c>
      <c r="B117" s="14" t="s">
        <v>236</v>
      </c>
      <c r="C117" s="38" t="e">
        <f t="shared" si="8"/>
        <v>#REF!</v>
      </c>
      <c r="D117" s="38" t="e">
        <f t="shared" si="8"/>
        <v>#REF!</v>
      </c>
      <c r="E117" s="38" t="e">
        <f t="shared" si="8"/>
        <v>#REF!</v>
      </c>
      <c r="F117" s="38" t="e">
        <f t="shared" si="8"/>
        <v>#REF!</v>
      </c>
    </row>
    <row r="118" spans="1:6" s="51" customFormat="1" ht="63.75" hidden="1" customHeight="1" x14ac:dyDescent="0.2">
      <c r="A118" s="37">
        <v>1004</v>
      </c>
      <c r="B118" s="14" t="s">
        <v>248</v>
      </c>
      <c r="C118" s="38" t="e">
        <f t="shared" ref="C118:F119" si="9">C119</f>
        <v>#REF!</v>
      </c>
      <c r="D118" s="38" t="e">
        <f t="shared" si="9"/>
        <v>#REF!</v>
      </c>
      <c r="E118" s="38" t="e">
        <f t="shared" si="9"/>
        <v>#REF!</v>
      </c>
      <c r="F118" s="38" t="e">
        <f t="shared" si="9"/>
        <v>#REF!</v>
      </c>
    </row>
    <row r="119" spans="1:6" s="51" customFormat="1" ht="25.5" hidden="1" customHeight="1" x14ac:dyDescent="0.2">
      <c r="A119" s="37" t="s">
        <v>165</v>
      </c>
      <c r="B119" s="14" t="s">
        <v>182</v>
      </c>
      <c r="C119" s="38" t="e">
        <f t="shared" si="9"/>
        <v>#REF!</v>
      </c>
      <c r="D119" s="38" t="e">
        <f t="shared" si="9"/>
        <v>#REF!</v>
      </c>
      <c r="E119" s="38" t="e">
        <f t="shared" si="9"/>
        <v>#REF!</v>
      </c>
      <c r="F119" s="38" t="e">
        <f t="shared" si="9"/>
        <v>#REF!</v>
      </c>
    </row>
    <row r="120" spans="1:6" s="51" customFormat="1" ht="12.75" hidden="1" customHeight="1" x14ac:dyDescent="0.2">
      <c r="A120" s="37" t="s">
        <v>165</v>
      </c>
      <c r="B120" s="14" t="s">
        <v>183</v>
      </c>
      <c r="C120" s="38" t="e">
        <f>Ведом!#REF!</f>
        <v>#REF!</v>
      </c>
      <c r="D120" s="38" t="e">
        <f>Ведом!#REF!</f>
        <v>#REF!</v>
      </c>
      <c r="E120" s="38" t="e">
        <f>Ведом!#REF!</f>
        <v>#REF!</v>
      </c>
      <c r="F120" s="38" t="e">
        <f>Ведом!#REF!</f>
        <v>#REF!</v>
      </c>
    </row>
    <row r="121" spans="1:6" s="51" customFormat="1" ht="54" hidden="1" customHeight="1" x14ac:dyDescent="0.2">
      <c r="A121" s="37" t="s">
        <v>165</v>
      </c>
      <c r="B121" s="14" t="s">
        <v>170</v>
      </c>
      <c r="C121" s="38" t="e">
        <f t="shared" ref="C121:F123" si="10">C122</f>
        <v>#REF!</v>
      </c>
      <c r="D121" s="38" t="e">
        <f t="shared" si="10"/>
        <v>#REF!</v>
      </c>
      <c r="E121" s="38" t="e">
        <f t="shared" si="10"/>
        <v>#REF!</v>
      </c>
      <c r="F121" s="38" t="e">
        <f t="shared" si="10"/>
        <v>#REF!</v>
      </c>
    </row>
    <row r="122" spans="1:6" s="51" customFormat="1" ht="38.25" hidden="1" customHeight="1" x14ac:dyDescent="0.2">
      <c r="A122" s="37">
        <v>1004</v>
      </c>
      <c r="B122" s="14" t="s">
        <v>125</v>
      </c>
      <c r="C122" s="38" t="e">
        <f t="shared" si="10"/>
        <v>#REF!</v>
      </c>
      <c r="D122" s="38" t="e">
        <f t="shared" si="10"/>
        <v>#REF!</v>
      </c>
      <c r="E122" s="38" t="e">
        <f t="shared" si="10"/>
        <v>#REF!</v>
      </c>
      <c r="F122" s="38" t="e">
        <f t="shared" si="10"/>
        <v>#REF!</v>
      </c>
    </row>
    <row r="123" spans="1:6" s="51" customFormat="1" ht="25.5" hidden="1" customHeight="1" x14ac:dyDescent="0.2">
      <c r="A123" s="37" t="s">
        <v>165</v>
      </c>
      <c r="B123" s="14" t="s">
        <v>182</v>
      </c>
      <c r="C123" s="38" t="e">
        <f t="shared" si="10"/>
        <v>#REF!</v>
      </c>
      <c r="D123" s="38" t="e">
        <f t="shared" si="10"/>
        <v>#REF!</v>
      </c>
      <c r="E123" s="38" t="e">
        <f t="shared" si="10"/>
        <v>#REF!</v>
      </c>
      <c r="F123" s="38" t="e">
        <f t="shared" si="10"/>
        <v>#REF!</v>
      </c>
    </row>
    <row r="124" spans="1:6" s="51" customFormat="1" ht="12.75" hidden="1" customHeight="1" x14ac:dyDescent="0.2">
      <c r="A124" s="37" t="s">
        <v>165</v>
      </c>
      <c r="B124" s="14" t="s">
        <v>183</v>
      </c>
      <c r="C124" s="38" t="e">
        <f>Ведом!#REF!</f>
        <v>#REF!</v>
      </c>
      <c r="D124" s="38" t="e">
        <f>Ведом!#REF!</f>
        <v>#REF!</v>
      </c>
      <c r="E124" s="38" t="e">
        <f>Ведом!#REF!</f>
        <v>#REF!</v>
      </c>
      <c r="F124" s="38" t="e">
        <f>Ведом!#REF!</f>
        <v>#REF!</v>
      </c>
    </row>
    <row r="125" spans="1:6" s="51" customFormat="1" x14ac:dyDescent="0.2">
      <c r="A125" s="37">
        <f>Ведом!C260</f>
        <v>1006</v>
      </c>
      <c r="B125" s="14" t="s">
        <v>253</v>
      </c>
      <c r="C125" s="38">
        <f>Ведом!F260</f>
        <v>50</v>
      </c>
      <c r="D125" s="38">
        <f>Ведом!D260</f>
        <v>0</v>
      </c>
      <c r="E125" s="38">
        <f>Ведом!H260</f>
        <v>50</v>
      </c>
      <c r="F125" s="38">
        <f>Ведом!I260</f>
        <v>0</v>
      </c>
    </row>
    <row r="126" spans="1:6" ht="38.25" hidden="1" customHeight="1" x14ac:dyDescent="0.2">
      <c r="A126" s="37">
        <v>1006</v>
      </c>
      <c r="B126" s="14" t="s">
        <v>252</v>
      </c>
      <c r="C126" s="38">
        <f t="shared" ref="C126:F128" si="11">C127</f>
        <v>0</v>
      </c>
      <c r="D126" s="38">
        <f t="shared" si="11"/>
        <v>0</v>
      </c>
      <c r="E126" s="38">
        <f t="shared" si="11"/>
        <v>0</v>
      </c>
      <c r="F126" s="38">
        <f t="shared" si="11"/>
        <v>0</v>
      </c>
    </row>
    <row r="127" spans="1:6" ht="38.25" hidden="1" customHeight="1" x14ac:dyDescent="0.2">
      <c r="A127" s="37">
        <v>1006</v>
      </c>
      <c r="B127" s="100" t="s">
        <v>251</v>
      </c>
      <c r="C127" s="38">
        <f t="shared" si="11"/>
        <v>0</v>
      </c>
      <c r="D127" s="38">
        <f t="shared" si="11"/>
        <v>0</v>
      </c>
      <c r="E127" s="38">
        <f t="shared" si="11"/>
        <v>0</v>
      </c>
      <c r="F127" s="38">
        <f t="shared" si="11"/>
        <v>0</v>
      </c>
    </row>
    <row r="128" spans="1:6" ht="25.5" hidden="1" customHeight="1" x14ac:dyDescent="0.2">
      <c r="A128" s="37">
        <v>1006</v>
      </c>
      <c r="B128" s="14" t="str">
        <f>Ведом!B266</f>
        <v>Предоставление субсидий бюджетным, автономным учреждениям и иным некоммерческим организациям</v>
      </c>
      <c r="C128" s="38">
        <f t="shared" si="11"/>
        <v>0</v>
      </c>
      <c r="D128" s="38">
        <f t="shared" si="11"/>
        <v>0</v>
      </c>
      <c r="E128" s="38">
        <f t="shared" si="11"/>
        <v>0</v>
      </c>
      <c r="F128" s="38">
        <f t="shared" si="11"/>
        <v>0</v>
      </c>
    </row>
    <row r="129" spans="1:6" ht="12.75" hidden="1" customHeight="1" x14ac:dyDescent="0.2">
      <c r="A129" s="37">
        <f>Ведом!C267</f>
        <v>1006</v>
      </c>
      <c r="B129" s="14" t="str">
        <f>Ведом!B267</f>
        <v>Субсидии автономным учреждениям</v>
      </c>
      <c r="C129" s="38">
        <f>Ведом!F267</f>
        <v>0</v>
      </c>
      <c r="D129" s="38">
        <f>Ведом!G267</f>
        <v>0</v>
      </c>
      <c r="E129" s="38">
        <f>Ведом!H267</f>
        <v>0</v>
      </c>
      <c r="F129" s="38">
        <f>Ведом!I267</f>
        <v>0</v>
      </c>
    </row>
    <row r="130" spans="1:6" ht="76.5" hidden="1" customHeight="1" x14ac:dyDescent="0.2">
      <c r="A130" s="37">
        <v>1006</v>
      </c>
      <c r="B130" s="14" t="s">
        <v>108</v>
      </c>
      <c r="C130" s="38">
        <f>C131</f>
        <v>0</v>
      </c>
      <c r="D130" s="38"/>
      <c r="E130" s="38">
        <f>E131</f>
        <v>0</v>
      </c>
      <c r="F130" s="38"/>
    </row>
    <row r="131" spans="1:6" ht="38.25" hidden="1" customHeight="1" x14ac:dyDescent="0.2">
      <c r="A131" s="37">
        <v>1006</v>
      </c>
      <c r="B131" s="14" t="s">
        <v>256</v>
      </c>
      <c r="C131" s="38">
        <f>C132</f>
        <v>0</v>
      </c>
      <c r="D131" s="38"/>
      <c r="E131" s="38">
        <f>E132</f>
        <v>0</v>
      </c>
      <c r="F131" s="38"/>
    </row>
    <row r="132" spans="1:6" ht="25.5" hidden="1" customHeight="1" x14ac:dyDescent="0.2">
      <c r="A132" s="37">
        <v>1006</v>
      </c>
      <c r="B132" s="14" t="s">
        <v>102</v>
      </c>
      <c r="C132" s="38">
        <f>C133</f>
        <v>0</v>
      </c>
      <c r="D132" s="38"/>
      <c r="E132" s="38">
        <f>E133</f>
        <v>0</v>
      </c>
      <c r="F132" s="38"/>
    </row>
    <row r="133" spans="1:6" ht="12.75" hidden="1" customHeight="1" x14ac:dyDescent="0.2">
      <c r="A133" s="37">
        <v>1006</v>
      </c>
      <c r="B133" s="14" t="s">
        <v>103</v>
      </c>
      <c r="C133" s="38">
        <f>Ведом!F271</f>
        <v>0</v>
      </c>
      <c r="D133" s="38"/>
      <c r="E133" s="38">
        <f>Ведом!H271</f>
        <v>0</v>
      </c>
      <c r="F133" s="38"/>
    </row>
    <row r="134" spans="1:6" x14ac:dyDescent="0.2">
      <c r="A134" s="33" t="s">
        <v>43</v>
      </c>
      <c r="B134" s="34" t="s">
        <v>129</v>
      </c>
      <c r="C134" s="36">
        <f>C135</f>
        <v>3971.9110000000001</v>
      </c>
      <c r="D134" s="36">
        <f>D135</f>
        <v>0</v>
      </c>
      <c r="E134" s="36">
        <f>E135</f>
        <v>3838.2560000000003</v>
      </c>
      <c r="F134" s="36">
        <f>F135</f>
        <v>0</v>
      </c>
    </row>
    <row r="135" spans="1:6" s="51" customFormat="1" x14ac:dyDescent="0.2">
      <c r="A135" s="37">
        <v>1101</v>
      </c>
      <c r="B135" s="14" t="s">
        <v>130</v>
      </c>
      <c r="C135" s="38">
        <f>Ведом!F272</f>
        <v>3971.9110000000001</v>
      </c>
      <c r="D135" s="38">
        <f>Ведом!G272</f>
        <v>0</v>
      </c>
      <c r="E135" s="38">
        <f>Ведом!H272</f>
        <v>3838.2560000000003</v>
      </c>
      <c r="F135" s="38">
        <f>Ведом!I272</f>
        <v>0</v>
      </c>
    </row>
    <row r="136" spans="1:6" ht="56.25" hidden="1" customHeight="1" x14ac:dyDescent="0.2">
      <c r="A136" s="37">
        <v>1101</v>
      </c>
      <c r="B136" s="14" t="s">
        <v>187</v>
      </c>
      <c r="C136" s="38">
        <f t="shared" ref="C136:F139" si="12">C137</f>
        <v>2273.482</v>
      </c>
      <c r="D136" s="38">
        <f t="shared" si="12"/>
        <v>0</v>
      </c>
      <c r="E136" s="38">
        <f t="shared" si="12"/>
        <v>2411.7620000000002</v>
      </c>
      <c r="F136" s="38">
        <f t="shared" si="12"/>
        <v>0</v>
      </c>
    </row>
    <row r="137" spans="1:6" ht="51" hidden="1" customHeight="1" x14ac:dyDescent="0.2">
      <c r="A137" s="37">
        <v>1101</v>
      </c>
      <c r="B137" s="14" t="s">
        <v>114</v>
      </c>
      <c r="C137" s="38">
        <f t="shared" ref="C137:F138" si="13">C138</f>
        <v>2273.482</v>
      </c>
      <c r="D137" s="38">
        <f t="shared" si="13"/>
        <v>0</v>
      </c>
      <c r="E137" s="38">
        <f t="shared" si="13"/>
        <v>2411.7620000000002</v>
      </c>
      <c r="F137" s="38">
        <f t="shared" si="13"/>
        <v>0</v>
      </c>
    </row>
    <row r="138" spans="1:6" ht="38.25" hidden="1" customHeight="1" x14ac:dyDescent="0.2">
      <c r="A138" s="37">
        <v>1101</v>
      </c>
      <c r="B138" s="14" t="s">
        <v>115</v>
      </c>
      <c r="C138" s="38">
        <f t="shared" si="13"/>
        <v>2273.482</v>
      </c>
      <c r="D138" s="38">
        <f t="shared" si="13"/>
        <v>0</v>
      </c>
      <c r="E138" s="38">
        <f t="shared" si="13"/>
        <v>2411.7620000000002</v>
      </c>
      <c r="F138" s="38">
        <f t="shared" si="13"/>
        <v>0</v>
      </c>
    </row>
    <row r="139" spans="1:6" ht="25.5" hidden="1" customHeight="1" x14ac:dyDescent="0.2">
      <c r="A139" s="37">
        <v>1101</v>
      </c>
      <c r="B139" s="14" t="s">
        <v>102</v>
      </c>
      <c r="C139" s="38">
        <f t="shared" si="12"/>
        <v>2273.482</v>
      </c>
      <c r="D139" s="38">
        <f t="shared" si="12"/>
        <v>0</v>
      </c>
      <c r="E139" s="38">
        <f t="shared" si="12"/>
        <v>2411.7620000000002</v>
      </c>
      <c r="F139" s="38">
        <f t="shared" si="12"/>
        <v>0</v>
      </c>
    </row>
    <row r="140" spans="1:6" ht="15" hidden="1" customHeight="1" x14ac:dyDescent="0.2">
      <c r="A140" s="37">
        <v>1101</v>
      </c>
      <c r="B140" s="14" t="s">
        <v>103</v>
      </c>
      <c r="C140" s="38">
        <f>Ведом!F285</f>
        <v>2273.482</v>
      </c>
      <c r="D140" s="38">
        <f>Ведом!G285</f>
        <v>0</v>
      </c>
      <c r="E140" s="38">
        <f>Ведом!H285</f>
        <v>2411.7620000000002</v>
      </c>
      <c r="F140" s="38">
        <f>Ведом!I285</f>
        <v>0</v>
      </c>
    </row>
    <row r="141" spans="1:6" ht="1.1499999999999999" hidden="1" customHeight="1" x14ac:dyDescent="0.2">
      <c r="A141" s="37">
        <v>1101</v>
      </c>
      <c r="B141" s="14" t="s">
        <v>204</v>
      </c>
      <c r="C141" s="38">
        <f>C142+C146</f>
        <v>13767.28</v>
      </c>
      <c r="D141" s="38">
        <f>D142+D146</f>
        <v>6883.64</v>
      </c>
      <c r="E141" s="38">
        <f>E142+E146</f>
        <v>13767.28</v>
      </c>
      <c r="F141" s="38">
        <f>F142+F146</f>
        <v>6883.64</v>
      </c>
    </row>
    <row r="142" spans="1:6" ht="76.5" hidden="1" customHeight="1" x14ac:dyDescent="0.2">
      <c r="A142" s="37">
        <v>1101</v>
      </c>
      <c r="B142" s="14" t="s">
        <v>108</v>
      </c>
      <c r="C142" s="38">
        <f>C143</f>
        <v>6883.64</v>
      </c>
      <c r="D142" s="38"/>
      <c r="E142" s="38">
        <f>E143</f>
        <v>6883.64</v>
      </c>
      <c r="F142" s="38"/>
    </row>
    <row r="143" spans="1:6" ht="51" hidden="1" customHeight="1" x14ac:dyDescent="0.2">
      <c r="A143" s="37">
        <v>1101</v>
      </c>
      <c r="B143" s="14" t="s">
        <v>224</v>
      </c>
      <c r="C143" s="38">
        <f>C144</f>
        <v>6883.64</v>
      </c>
      <c r="D143" s="38"/>
      <c r="E143" s="38">
        <f>E144</f>
        <v>6883.64</v>
      </c>
      <c r="F143" s="38"/>
    </row>
    <row r="144" spans="1:6" ht="25.5" hidden="1" customHeight="1" x14ac:dyDescent="0.2">
      <c r="A144" s="37">
        <v>1101</v>
      </c>
      <c r="B144" s="14" t="s">
        <v>126</v>
      </c>
      <c r="C144" s="38">
        <f>C145</f>
        <v>6883.64</v>
      </c>
      <c r="D144" s="38"/>
      <c r="E144" s="38">
        <f>E145</f>
        <v>6883.64</v>
      </c>
      <c r="F144" s="38"/>
    </row>
    <row r="145" spans="1:7" ht="12.75" hidden="1" customHeight="1" x14ac:dyDescent="0.2">
      <c r="A145" s="37">
        <v>1101</v>
      </c>
      <c r="B145" s="14" t="s">
        <v>127</v>
      </c>
      <c r="C145" s="38">
        <f>Ведом!F550</f>
        <v>6883.64</v>
      </c>
      <c r="D145" s="38"/>
      <c r="E145" s="38">
        <f>Ведом!H550</f>
        <v>6883.64</v>
      </c>
      <c r="F145" s="38"/>
    </row>
    <row r="146" spans="1:7" ht="25.5" hidden="1" customHeight="1" x14ac:dyDescent="0.2">
      <c r="A146" s="37">
        <v>1101</v>
      </c>
      <c r="B146" s="14" t="s">
        <v>225</v>
      </c>
      <c r="C146" s="38">
        <f t="shared" ref="C146:F147" si="14">C147</f>
        <v>6883.64</v>
      </c>
      <c r="D146" s="38">
        <f t="shared" si="14"/>
        <v>6883.64</v>
      </c>
      <c r="E146" s="38">
        <f t="shared" si="14"/>
        <v>6883.64</v>
      </c>
      <c r="F146" s="38">
        <f t="shared" si="14"/>
        <v>6883.64</v>
      </c>
    </row>
    <row r="147" spans="1:7" ht="25.5" hidden="1" customHeight="1" x14ac:dyDescent="0.2">
      <c r="A147" s="37">
        <v>1101</v>
      </c>
      <c r="B147" s="14" t="s">
        <v>126</v>
      </c>
      <c r="C147" s="38">
        <f t="shared" si="14"/>
        <v>6883.64</v>
      </c>
      <c r="D147" s="38">
        <f t="shared" si="14"/>
        <v>6883.64</v>
      </c>
      <c r="E147" s="38">
        <f t="shared" si="14"/>
        <v>6883.64</v>
      </c>
      <c r="F147" s="38">
        <f t="shared" si="14"/>
        <v>6883.64</v>
      </c>
    </row>
    <row r="148" spans="1:7" ht="12.75" hidden="1" customHeight="1" x14ac:dyDescent="0.2">
      <c r="A148" s="37">
        <v>1101</v>
      </c>
      <c r="B148" s="14" t="s">
        <v>127</v>
      </c>
      <c r="C148" s="38">
        <f>Ведом!F553</f>
        <v>6883.64</v>
      </c>
      <c r="D148" s="38">
        <f>Ведом!G553</f>
        <v>6883.64</v>
      </c>
      <c r="E148" s="38">
        <f>Ведом!H553</f>
        <v>6883.64</v>
      </c>
      <c r="F148" s="38">
        <f>Ведом!I553</f>
        <v>6883.64</v>
      </c>
    </row>
    <row r="149" spans="1:7" x14ac:dyDescent="0.2">
      <c r="A149" s="33">
        <v>1200</v>
      </c>
      <c r="B149" s="34" t="s">
        <v>154</v>
      </c>
      <c r="C149" s="36">
        <f>C150</f>
        <v>854.07500000000005</v>
      </c>
      <c r="D149" s="36">
        <v>0</v>
      </c>
      <c r="E149" s="36">
        <f>E150</f>
        <v>854.07500000000005</v>
      </c>
      <c r="F149" s="36">
        <v>0</v>
      </c>
    </row>
    <row r="150" spans="1:7" s="51" customFormat="1" x14ac:dyDescent="0.2">
      <c r="A150" s="37">
        <v>1202</v>
      </c>
      <c r="B150" s="14" t="s">
        <v>155</v>
      </c>
      <c r="C150" s="38">
        <f>Ведом!F554</f>
        <v>854.07500000000005</v>
      </c>
      <c r="D150" s="38">
        <f>Ведом!G554</f>
        <v>0</v>
      </c>
      <c r="E150" s="38">
        <f>Ведом!H554</f>
        <v>854.07500000000005</v>
      </c>
      <c r="F150" s="38">
        <f>Ведом!I554</f>
        <v>0</v>
      </c>
    </row>
    <row r="151" spans="1:7" ht="25.5" x14ac:dyDescent="0.2">
      <c r="A151" s="33" t="s">
        <v>16</v>
      </c>
      <c r="B151" s="34" t="s">
        <v>281</v>
      </c>
      <c r="C151" s="36">
        <f>C152</f>
        <v>2030.6880000000001</v>
      </c>
      <c r="D151" s="36">
        <v>0</v>
      </c>
      <c r="E151" s="36">
        <f>E152</f>
        <v>838.32399999999996</v>
      </c>
      <c r="F151" s="36">
        <v>0</v>
      </c>
    </row>
    <row r="152" spans="1:7" s="51" customFormat="1" ht="25.5" x14ac:dyDescent="0.2">
      <c r="A152" s="37">
        <v>1301</v>
      </c>
      <c r="B152" s="14" t="s">
        <v>276</v>
      </c>
      <c r="C152" s="38">
        <f>Ведом!F52</f>
        <v>2030.6880000000001</v>
      </c>
      <c r="D152" s="38">
        <f>Ведом!G52</f>
        <v>0</v>
      </c>
      <c r="E152" s="38">
        <f>Ведом!H52</f>
        <v>838.32399999999996</v>
      </c>
      <c r="F152" s="38">
        <f>Ведом!I52</f>
        <v>0</v>
      </c>
    </row>
    <row r="153" spans="1:7" ht="38.25" x14ac:dyDescent="0.2">
      <c r="A153" s="33" t="s">
        <v>18</v>
      </c>
      <c r="B153" s="34" t="s">
        <v>282</v>
      </c>
      <c r="C153" s="36">
        <f>C154+C155</f>
        <v>31958.498</v>
      </c>
      <c r="D153" s="36">
        <f>D154+D155</f>
        <v>310</v>
      </c>
      <c r="E153" s="36">
        <f>E154+E155</f>
        <v>31647.909</v>
      </c>
      <c r="F153" s="36">
        <f>F154+F155</f>
        <v>310</v>
      </c>
    </row>
    <row r="154" spans="1:7" s="51" customFormat="1" ht="25.5" x14ac:dyDescent="0.2">
      <c r="A154" s="37">
        <v>1401</v>
      </c>
      <c r="B154" s="14" t="s">
        <v>91</v>
      </c>
      <c r="C154" s="38">
        <f>Ведом!F59</f>
        <v>19979.05</v>
      </c>
      <c r="D154" s="38">
        <f>Ведом!G59</f>
        <v>310</v>
      </c>
      <c r="E154" s="38">
        <f>Ведом!H59</f>
        <v>19979.05</v>
      </c>
      <c r="F154" s="38">
        <f>Ведом!I59</f>
        <v>310</v>
      </c>
    </row>
    <row r="155" spans="1:7" s="51" customFormat="1" x14ac:dyDescent="0.2">
      <c r="A155" s="37">
        <v>1403</v>
      </c>
      <c r="B155" s="14" t="s">
        <v>275</v>
      </c>
      <c r="C155" s="38">
        <f>Ведом!F65</f>
        <v>11979.448</v>
      </c>
      <c r="D155" s="38">
        <f>Ведом!G65</f>
        <v>0</v>
      </c>
      <c r="E155" s="38">
        <f>Ведом!H65</f>
        <v>11668.859</v>
      </c>
      <c r="F155" s="38">
        <f>Ведом!I65</f>
        <v>0</v>
      </c>
    </row>
    <row r="156" spans="1:7" s="51" customFormat="1" x14ac:dyDescent="0.2">
      <c r="A156" s="162" t="s">
        <v>272</v>
      </c>
      <c r="B156" s="163"/>
      <c r="C156" s="36">
        <f>Ведом!F571</f>
        <v>7761.0529999999999</v>
      </c>
      <c r="D156" s="36"/>
      <c r="E156" s="36">
        <f>Ведом!H571</f>
        <v>14161.053</v>
      </c>
      <c r="F156" s="36"/>
    </row>
    <row r="157" spans="1:7" ht="12.75" customHeight="1" x14ac:dyDescent="0.2">
      <c r="A157" s="162" t="s">
        <v>8</v>
      </c>
      <c r="B157" s="163"/>
      <c r="C157" s="36">
        <f>C16+C37+C42+C80+C92+C94+C134+C149+C151+C153+C156+C78</f>
        <v>335374.18200000009</v>
      </c>
      <c r="D157" s="36">
        <f t="shared" ref="D157:F157" si="15">D16+D37+D42+D80+D92+D94+D134+D149+D151+D153+D156+D78</f>
        <v>91576.807000000001</v>
      </c>
      <c r="E157" s="36">
        <f t="shared" si="15"/>
        <v>396809.31900000002</v>
      </c>
      <c r="F157" s="36">
        <f t="shared" si="15"/>
        <v>140667.38099999999</v>
      </c>
      <c r="G157" s="3" t="s">
        <v>334</v>
      </c>
    </row>
    <row r="158" spans="1:7" hidden="1" x14ac:dyDescent="0.2">
      <c r="A158" s="37">
        <v>0</v>
      </c>
      <c r="B158" s="14" t="s">
        <v>158</v>
      </c>
      <c r="C158" s="38">
        <v>0</v>
      </c>
      <c r="D158" s="38">
        <v>0</v>
      </c>
      <c r="E158" s="112"/>
    </row>
    <row r="159" spans="1:7" hidden="1" x14ac:dyDescent="0.2">
      <c r="A159" s="37">
        <v>0</v>
      </c>
      <c r="B159" s="14" t="s">
        <v>158</v>
      </c>
      <c r="C159" s="38">
        <v>0</v>
      </c>
      <c r="D159" s="38">
        <v>0</v>
      </c>
      <c r="E159" s="112"/>
    </row>
    <row r="160" spans="1:7" hidden="1" x14ac:dyDescent="0.2">
      <c r="A160" s="37">
        <v>0</v>
      </c>
      <c r="B160" s="14" t="s">
        <v>158</v>
      </c>
      <c r="C160" s="38">
        <v>0</v>
      </c>
      <c r="D160" s="38">
        <v>0</v>
      </c>
      <c r="E160" s="112"/>
    </row>
    <row r="161" spans="1:11" hidden="1" x14ac:dyDescent="0.2">
      <c r="A161" s="37">
        <v>0</v>
      </c>
      <c r="B161" s="14" t="s">
        <v>158</v>
      </c>
      <c r="C161" s="38">
        <v>0</v>
      </c>
      <c r="D161" s="38">
        <v>0</v>
      </c>
      <c r="E161" s="112"/>
    </row>
    <row r="162" spans="1:11" hidden="1" x14ac:dyDescent="0.2">
      <c r="A162" s="37">
        <v>0</v>
      </c>
      <c r="B162" s="14" t="s">
        <v>158</v>
      </c>
      <c r="C162" s="38">
        <v>0</v>
      </c>
      <c r="D162" s="38">
        <v>0</v>
      </c>
      <c r="E162" s="112"/>
    </row>
    <row r="163" spans="1:11" hidden="1" x14ac:dyDescent="0.2">
      <c r="A163" s="37">
        <v>0</v>
      </c>
      <c r="B163" s="14" t="s">
        <v>158</v>
      </c>
      <c r="C163" s="38">
        <v>0</v>
      </c>
      <c r="D163" s="38">
        <v>0</v>
      </c>
      <c r="E163" s="112"/>
    </row>
    <row r="164" spans="1:11" hidden="1" x14ac:dyDescent="0.2">
      <c r="A164" s="37">
        <v>0</v>
      </c>
      <c r="B164" s="14" t="s">
        <v>158</v>
      </c>
      <c r="C164" s="38">
        <v>0</v>
      </c>
      <c r="D164" s="38">
        <v>0</v>
      </c>
      <c r="E164" s="112"/>
    </row>
    <row r="165" spans="1:11" hidden="1" x14ac:dyDescent="0.2">
      <c r="A165" s="37">
        <v>0</v>
      </c>
      <c r="B165" s="14" t="s">
        <v>158</v>
      </c>
      <c r="C165" s="38">
        <v>0</v>
      </c>
      <c r="D165" s="38">
        <v>0</v>
      </c>
      <c r="E165" s="112"/>
    </row>
    <row r="166" spans="1:11" hidden="1" x14ac:dyDescent="0.2">
      <c r="A166" s="37">
        <v>0</v>
      </c>
      <c r="B166" s="14" t="s">
        <v>158</v>
      </c>
      <c r="C166" s="38">
        <v>0</v>
      </c>
      <c r="D166" s="38">
        <v>0</v>
      </c>
      <c r="E166" s="112"/>
    </row>
    <row r="167" spans="1:11" hidden="1" x14ac:dyDescent="0.2">
      <c r="A167" s="37">
        <v>0</v>
      </c>
      <c r="B167" s="14" t="s">
        <v>158</v>
      </c>
      <c r="C167" s="38">
        <v>0</v>
      </c>
      <c r="D167" s="38">
        <v>0</v>
      </c>
      <c r="E167" s="112"/>
    </row>
    <row r="168" spans="1:11" hidden="1" x14ac:dyDescent="0.2">
      <c r="A168" s="37">
        <v>0</v>
      </c>
      <c r="B168" s="14" t="s">
        <v>158</v>
      </c>
      <c r="C168" s="38">
        <v>0</v>
      </c>
      <c r="D168" s="38">
        <v>0</v>
      </c>
      <c r="E168" s="112"/>
    </row>
    <row r="171" spans="1:11" s="10" customFormat="1" ht="71.650000000000006" customHeight="1" x14ac:dyDescent="0.2">
      <c r="A171" s="39"/>
      <c r="B171" s="40"/>
      <c r="C171" s="41"/>
      <c r="D171" s="42"/>
      <c r="E171" s="113"/>
      <c r="F171" s="113"/>
      <c r="G171" s="3"/>
      <c r="K171" s="3"/>
    </row>
    <row r="172" spans="1:11" s="10" customFormat="1" x14ac:dyDescent="0.2">
      <c r="A172" s="39"/>
      <c r="B172" s="40"/>
      <c r="C172" s="41"/>
      <c r="D172" s="42"/>
      <c r="E172" s="113"/>
      <c r="F172" s="113"/>
      <c r="G172" s="3"/>
      <c r="K172" s="3"/>
    </row>
    <row r="173" spans="1:11" s="10" customFormat="1" x14ac:dyDescent="0.2">
      <c r="A173" s="39"/>
      <c r="B173" s="40"/>
      <c r="C173" s="41"/>
      <c r="D173" s="42"/>
      <c r="E173" s="113"/>
      <c r="F173" s="113"/>
      <c r="G173" s="3"/>
    </row>
    <row r="174" spans="1:11" s="10" customFormat="1" x14ac:dyDescent="0.2">
      <c r="A174" s="39"/>
      <c r="B174" s="40"/>
      <c r="C174" s="41"/>
      <c r="D174" s="42"/>
      <c r="E174" s="113"/>
      <c r="F174" s="113"/>
      <c r="G174" s="3"/>
    </row>
    <row r="175" spans="1:11" s="10" customFormat="1" x14ac:dyDescent="0.2">
      <c r="A175" s="39"/>
      <c r="B175" s="40"/>
      <c r="C175" s="41"/>
      <c r="D175" s="42"/>
      <c r="E175" s="113"/>
      <c r="F175" s="113"/>
    </row>
    <row r="176" spans="1:11" x14ac:dyDescent="0.2">
      <c r="B176" s="44"/>
      <c r="G176" s="10"/>
      <c r="K176" s="10"/>
    </row>
    <row r="177" spans="2:11" x14ac:dyDescent="0.2">
      <c r="B177" s="44"/>
      <c r="G177" s="10"/>
      <c r="K177" s="10"/>
    </row>
    <row r="178" spans="2:11" x14ac:dyDescent="0.2">
      <c r="B178" s="44"/>
      <c r="G178" s="10"/>
    </row>
    <row r="179" spans="2:11" x14ac:dyDescent="0.2">
      <c r="G179" s="10"/>
    </row>
  </sheetData>
  <sheetProtection selectLockedCells="1" selectUnlockedCells="1"/>
  <mergeCells count="14">
    <mergeCell ref="A1:G1"/>
    <mergeCell ref="A157:B157"/>
    <mergeCell ref="A11:A14"/>
    <mergeCell ref="B11:B14"/>
    <mergeCell ref="A156:B156"/>
    <mergeCell ref="A2:F2"/>
    <mergeCell ref="A3:F3"/>
    <mergeCell ref="A4:F4"/>
    <mergeCell ref="A5:F5"/>
    <mergeCell ref="A6:F6"/>
    <mergeCell ref="A9:F9"/>
    <mergeCell ref="C13:D13"/>
    <mergeCell ref="E13:F13"/>
    <mergeCell ref="C11:F12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K238"/>
  <sheetViews>
    <sheetView tabSelected="1" view="pageBreakPreview" topLeftCell="A96" zoomScaleSheetLayoutView="100" workbookViewId="0">
      <selection activeCell="A106" sqref="A106"/>
    </sheetView>
  </sheetViews>
  <sheetFormatPr defaultColWidth="9.140625" defaultRowHeight="12.75" x14ac:dyDescent="0.2"/>
  <cols>
    <col min="1" max="1" width="74.28515625" style="22" customWidth="1"/>
    <col min="2" max="2" width="12.85546875" style="134" customWidth="1"/>
    <col min="3" max="3" width="4.7109375" style="22" customWidth="1"/>
    <col min="4" max="4" width="11.140625" style="23" customWidth="1"/>
    <col min="5" max="5" width="11.85546875" style="24" customWidth="1"/>
    <col min="6" max="6" width="11" style="52" customWidth="1"/>
    <col min="7" max="7" width="11.7109375" style="52" customWidth="1"/>
    <col min="8" max="8" width="1.7109375" style="4" customWidth="1"/>
    <col min="9" max="16384" width="9.140625" style="4"/>
  </cols>
  <sheetData>
    <row r="1" spans="1:7" x14ac:dyDescent="0.2">
      <c r="A1" s="117" t="s">
        <v>336</v>
      </c>
    </row>
    <row r="2" spans="1:7" s="5" customFormat="1" ht="14.25" x14ac:dyDescent="0.2">
      <c r="A2" s="182" t="s">
        <v>335</v>
      </c>
      <c r="B2" s="182"/>
      <c r="C2" s="182"/>
      <c r="D2" s="182"/>
      <c r="E2" s="182"/>
      <c r="F2" s="182"/>
      <c r="G2" s="182"/>
    </row>
    <row r="3" spans="1:7" s="1" customFormat="1" ht="14.25" x14ac:dyDescent="0.2">
      <c r="A3" s="182" t="s">
        <v>0</v>
      </c>
      <c r="B3" s="182"/>
      <c r="C3" s="182"/>
      <c r="D3" s="182"/>
      <c r="E3" s="182"/>
      <c r="F3" s="182"/>
      <c r="G3" s="182"/>
    </row>
    <row r="4" spans="1:7" s="1" customFormat="1" ht="14.25" x14ac:dyDescent="0.2">
      <c r="A4" s="182" t="s">
        <v>164</v>
      </c>
      <c r="B4" s="182"/>
      <c r="C4" s="182"/>
      <c r="D4" s="182"/>
      <c r="E4" s="182"/>
      <c r="F4" s="182"/>
      <c r="G4" s="182"/>
    </row>
    <row r="5" spans="1:7" s="1" customFormat="1" ht="14.25" x14ac:dyDescent="0.2">
      <c r="A5" s="182" t="s">
        <v>163</v>
      </c>
      <c r="B5" s="182"/>
      <c r="C5" s="182"/>
      <c r="D5" s="182"/>
      <c r="E5" s="182"/>
      <c r="F5" s="182"/>
      <c r="G5" s="182"/>
    </row>
    <row r="6" spans="1:7" s="1" customFormat="1" ht="14.25" x14ac:dyDescent="0.2">
      <c r="A6" s="148" t="s">
        <v>326</v>
      </c>
      <c r="B6" s="148"/>
      <c r="C6" s="148"/>
      <c r="D6" s="148"/>
      <c r="E6" s="148"/>
      <c r="F6" s="148"/>
      <c r="G6" s="148"/>
    </row>
    <row r="7" spans="1:7" s="1" customFormat="1" ht="8.65" customHeight="1" x14ac:dyDescent="0.2">
      <c r="A7" s="108"/>
      <c r="B7" s="85"/>
      <c r="C7" s="108"/>
      <c r="D7" s="108"/>
      <c r="E7" s="108"/>
      <c r="F7" s="67"/>
      <c r="G7" s="68"/>
    </row>
    <row r="8" spans="1:7" s="5" customFormat="1" ht="28.15" customHeight="1" x14ac:dyDescent="0.2">
      <c r="A8" s="183" t="s">
        <v>327</v>
      </c>
      <c r="B8" s="183"/>
      <c r="C8" s="183"/>
      <c r="D8" s="183"/>
      <c r="E8" s="183"/>
      <c r="F8" s="183"/>
      <c r="G8" s="183"/>
    </row>
    <row r="9" spans="1:7" s="5" customFormat="1" ht="14.25" x14ac:dyDescent="0.2">
      <c r="A9" s="71"/>
      <c r="B9" s="135"/>
      <c r="C9" s="71"/>
      <c r="D9" s="71"/>
      <c r="E9" s="19"/>
      <c r="F9" s="19"/>
      <c r="G9" s="19"/>
    </row>
    <row r="10" spans="1:7" s="5" customFormat="1" ht="14.25" customHeight="1" x14ac:dyDescent="0.2">
      <c r="A10" s="188" t="s">
        <v>10</v>
      </c>
      <c r="B10" s="153" t="s">
        <v>4</v>
      </c>
      <c r="C10" s="153" t="s">
        <v>5</v>
      </c>
      <c r="D10" s="184" t="s">
        <v>271</v>
      </c>
      <c r="E10" s="187"/>
      <c r="F10" s="187"/>
      <c r="G10" s="185"/>
    </row>
    <row r="11" spans="1:7" s="5" customFormat="1" ht="14.25" customHeight="1" x14ac:dyDescent="0.2">
      <c r="A11" s="188"/>
      <c r="B11" s="154"/>
      <c r="C11" s="154"/>
      <c r="D11" s="184" t="s">
        <v>295</v>
      </c>
      <c r="E11" s="185"/>
      <c r="F11" s="186" t="s">
        <v>324</v>
      </c>
      <c r="G11" s="185"/>
    </row>
    <row r="12" spans="1:7" s="5" customFormat="1" ht="51.75" customHeight="1" x14ac:dyDescent="0.2">
      <c r="A12" s="188"/>
      <c r="B12" s="155"/>
      <c r="C12" s="155"/>
      <c r="D12" s="111" t="s">
        <v>6</v>
      </c>
      <c r="E12" s="86" t="s">
        <v>289</v>
      </c>
      <c r="F12" s="111" t="s">
        <v>6</v>
      </c>
      <c r="G12" s="86" t="s">
        <v>289</v>
      </c>
    </row>
    <row r="13" spans="1:7" ht="25.5" x14ac:dyDescent="0.2">
      <c r="A13" s="60" t="s">
        <v>318</v>
      </c>
      <c r="B13" s="127" t="str">
        <f>Ведом!D17</f>
        <v>0100000000</v>
      </c>
      <c r="C13" s="60"/>
      <c r="D13" s="61">
        <f>D14+D16+D18+D20+D23</f>
        <v>50282.840000000004</v>
      </c>
      <c r="E13" s="61">
        <f>E14+E16+E18+E20+E23</f>
        <v>310</v>
      </c>
      <c r="F13" s="61">
        <f>F14+F16+F18+F20+F23</f>
        <v>48779.886999999995</v>
      </c>
      <c r="G13" s="61">
        <f>G14+G16+G18+G20+G23</f>
        <v>310</v>
      </c>
    </row>
    <row r="14" spans="1:7" ht="38.25" x14ac:dyDescent="0.2">
      <c r="A14" s="9" t="s">
        <v>73</v>
      </c>
      <c r="B14" s="76" t="s">
        <v>12</v>
      </c>
      <c r="C14" s="9">
        <v>100</v>
      </c>
      <c r="D14" s="53">
        <f>D15</f>
        <v>15875.536999999998</v>
      </c>
      <c r="E14" s="53">
        <f>E15</f>
        <v>0</v>
      </c>
      <c r="F14" s="53">
        <f>F15</f>
        <v>15875.536999999998</v>
      </c>
      <c r="G14" s="53">
        <f>G15</f>
        <v>0</v>
      </c>
    </row>
    <row r="15" spans="1:7" x14ac:dyDescent="0.2">
      <c r="A15" s="49" t="s">
        <v>74</v>
      </c>
      <c r="B15" s="76" t="s">
        <v>12</v>
      </c>
      <c r="C15" s="9">
        <v>120</v>
      </c>
      <c r="D15" s="53">
        <f>Ведом!F23+Ведом!F37</f>
        <v>15875.536999999998</v>
      </c>
      <c r="E15" s="53">
        <f>Ведом!G23+Ведом!G37</f>
        <v>0</v>
      </c>
      <c r="F15" s="53">
        <f>Ведом!H23+Ведом!H37</f>
        <v>15875.536999999998</v>
      </c>
      <c r="G15" s="53">
        <f>Ведом!I23+Ведом!I37</f>
        <v>0</v>
      </c>
    </row>
    <row r="16" spans="1:7" ht="17.25" customHeight="1" x14ac:dyDescent="0.2">
      <c r="A16" s="49" t="s">
        <v>75</v>
      </c>
      <c r="B16" s="76" t="s">
        <v>12</v>
      </c>
      <c r="C16" s="9">
        <v>200</v>
      </c>
      <c r="D16" s="53">
        <f>D17</f>
        <v>418.11700000000002</v>
      </c>
      <c r="E16" s="53">
        <f>E17</f>
        <v>0</v>
      </c>
      <c r="F16" s="53">
        <f>F17</f>
        <v>418.11700000000002</v>
      </c>
      <c r="G16" s="53">
        <f>G17</f>
        <v>0</v>
      </c>
    </row>
    <row r="17" spans="1:7" ht="25.5" x14ac:dyDescent="0.2">
      <c r="A17" s="9" t="s">
        <v>76</v>
      </c>
      <c r="B17" s="76" t="s">
        <v>12</v>
      </c>
      <c r="C17" s="9">
        <v>240</v>
      </c>
      <c r="D17" s="53">
        <f>Ведом!F25+Ведом!F39</f>
        <v>418.11700000000002</v>
      </c>
      <c r="E17" s="53">
        <f>Ведом!G25+Ведом!G39</f>
        <v>0</v>
      </c>
      <c r="F17" s="53">
        <f>Ведом!H25+Ведом!H39</f>
        <v>418.11700000000002</v>
      </c>
      <c r="G17" s="53">
        <f>Ведом!I25+Ведом!I39</f>
        <v>0</v>
      </c>
    </row>
    <row r="18" spans="1:7" hidden="1" x14ac:dyDescent="0.2">
      <c r="A18" s="9" t="s">
        <v>77</v>
      </c>
      <c r="B18" s="76" t="s">
        <v>12</v>
      </c>
      <c r="C18" s="9">
        <v>800</v>
      </c>
      <c r="D18" s="53">
        <f>D19</f>
        <v>0</v>
      </c>
      <c r="E18" s="53">
        <f>E19</f>
        <v>0</v>
      </c>
      <c r="F18" s="53">
        <f>F19</f>
        <v>0</v>
      </c>
      <c r="G18" s="53">
        <f>G19</f>
        <v>0</v>
      </c>
    </row>
    <row r="19" spans="1:7" hidden="1" x14ac:dyDescent="0.2">
      <c r="A19" s="9" t="s">
        <v>78</v>
      </c>
      <c r="B19" s="76" t="s">
        <v>12</v>
      </c>
      <c r="C19" s="9">
        <v>850</v>
      </c>
      <c r="D19" s="53">
        <f>Ведом!F41</f>
        <v>0</v>
      </c>
      <c r="E19" s="53">
        <f>Ведом!G41</f>
        <v>0</v>
      </c>
      <c r="F19" s="53">
        <f>Ведом!H41</f>
        <v>0</v>
      </c>
      <c r="G19" s="53">
        <f>Ведом!I41</f>
        <v>0</v>
      </c>
    </row>
    <row r="20" spans="1:7" x14ac:dyDescent="0.2">
      <c r="A20" s="9" t="s">
        <v>85</v>
      </c>
      <c r="B20" s="76" t="s">
        <v>12</v>
      </c>
      <c r="C20" s="9">
        <v>500</v>
      </c>
      <c r="D20" s="53">
        <f>D21+D22</f>
        <v>31958.498</v>
      </c>
      <c r="E20" s="53">
        <f>E21+E22</f>
        <v>310</v>
      </c>
      <c r="F20" s="53">
        <f>F21+F22</f>
        <v>31647.909</v>
      </c>
      <c r="G20" s="53">
        <f>G21+G22</f>
        <v>310</v>
      </c>
    </row>
    <row r="21" spans="1:7" x14ac:dyDescent="0.2">
      <c r="A21" s="9" t="s">
        <v>93</v>
      </c>
      <c r="B21" s="76" t="s">
        <v>12</v>
      </c>
      <c r="C21" s="9">
        <v>510</v>
      </c>
      <c r="D21" s="53">
        <f>Ведом!F64</f>
        <v>19979.05</v>
      </c>
      <c r="E21" s="53">
        <f>Ведом!G64</f>
        <v>310</v>
      </c>
      <c r="F21" s="53">
        <f>Ведом!H64</f>
        <v>19979.05</v>
      </c>
      <c r="G21" s="53">
        <f>Ведом!I64</f>
        <v>310</v>
      </c>
    </row>
    <row r="22" spans="1:7" x14ac:dyDescent="0.2">
      <c r="A22" s="9" t="s">
        <v>86</v>
      </c>
      <c r="B22" s="76" t="s">
        <v>12</v>
      </c>
      <c r="C22" s="9">
        <v>540</v>
      </c>
      <c r="D22" s="53">
        <f>Ведом!F51+Ведом!F70</f>
        <v>11979.448</v>
      </c>
      <c r="E22" s="53">
        <f>Ведом!G51+Ведом!G70</f>
        <v>0</v>
      </c>
      <c r="F22" s="53">
        <f>Ведом!H51+Ведом!H70</f>
        <v>11668.859</v>
      </c>
      <c r="G22" s="53">
        <f>Ведом!I51+Ведом!I70</f>
        <v>0</v>
      </c>
    </row>
    <row r="23" spans="1:7" x14ac:dyDescent="0.2">
      <c r="A23" s="9" t="s">
        <v>89</v>
      </c>
      <c r="B23" s="76" t="s">
        <v>12</v>
      </c>
      <c r="C23" s="9">
        <v>700</v>
      </c>
      <c r="D23" s="53">
        <f>D24</f>
        <v>2030.6880000000001</v>
      </c>
      <c r="E23" s="53">
        <f>E24</f>
        <v>0</v>
      </c>
      <c r="F23" s="53">
        <f>F24</f>
        <v>838.32399999999996</v>
      </c>
      <c r="G23" s="53">
        <f>G24</f>
        <v>0</v>
      </c>
    </row>
    <row r="24" spans="1:7" x14ac:dyDescent="0.2">
      <c r="A24" s="9" t="s">
        <v>90</v>
      </c>
      <c r="B24" s="76" t="s">
        <v>12</v>
      </c>
      <c r="C24" s="9">
        <v>730</v>
      </c>
      <c r="D24" s="53">
        <f>Ведом!F58</f>
        <v>2030.6880000000001</v>
      </c>
      <c r="E24" s="53">
        <f>Ведом!G58</f>
        <v>0</v>
      </c>
      <c r="F24" s="53">
        <f>Ведом!H58</f>
        <v>838.32399999999996</v>
      </c>
      <c r="G24" s="53">
        <f>Ведом!I58</f>
        <v>0</v>
      </c>
    </row>
    <row r="25" spans="1:7" ht="25.5" x14ac:dyDescent="0.2">
      <c r="A25" s="60" t="s">
        <v>297</v>
      </c>
      <c r="B25" s="127" t="str">
        <f>Ведом!D73</f>
        <v>0200000000</v>
      </c>
      <c r="C25" s="60"/>
      <c r="D25" s="61">
        <f>D26+D28+D32+D34+D30</f>
        <v>55814.186000000002</v>
      </c>
      <c r="E25" s="61">
        <f t="shared" ref="E25:G25" si="0">E26+E28+E32+E34+E30</f>
        <v>50891.052000000003</v>
      </c>
      <c r="F25" s="61">
        <f t="shared" si="0"/>
        <v>38454.754000000001</v>
      </c>
      <c r="G25" s="61">
        <f t="shared" si="0"/>
        <v>33561.527999999998</v>
      </c>
    </row>
    <row r="26" spans="1:7" ht="38.25" x14ac:dyDescent="0.2">
      <c r="A26" s="9" t="s">
        <v>73</v>
      </c>
      <c r="B26" s="76" t="s">
        <v>23</v>
      </c>
      <c r="C26" s="9">
        <v>100</v>
      </c>
      <c r="D26" s="53">
        <f>D27</f>
        <v>3360.5149999999999</v>
      </c>
      <c r="E26" s="53">
        <f>E27</f>
        <v>0</v>
      </c>
      <c r="F26" s="53">
        <f>F27</f>
        <v>3360.5149999999999</v>
      </c>
      <c r="G26" s="53">
        <f>G27</f>
        <v>0</v>
      </c>
    </row>
    <row r="27" spans="1:7" x14ac:dyDescent="0.2">
      <c r="A27" s="49" t="s">
        <v>74</v>
      </c>
      <c r="B27" s="76" t="s">
        <v>23</v>
      </c>
      <c r="C27" s="9">
        <v>120</v>
      </c>
      <c r="D27" s="53">
        <f>Ведом!F79</f>
        <v>3360.5149999999999</v>
      </c>
      <c r="E27" s="53">
        <f>Ведом!G79</f>
        <v>0</v>
      </c>
      <c r="F27" s="53">
        <f>Ведом!H79</f>
        <v>3360.5149999999999</v>
      </c>
      <c r="G27" s="53">
        <f>Ведом!I79</f>
        <v>0</v>
      </c>
    </row>
    <row r="28" spans="1:7" ht="13.5" customHeight="1" x14ac:dyDescent="0.2">
      <c r="A28" s="49" t="s">
        <v>75</v>
      </c>
      <c r="B28" s="76" t="s">
        <v>23</v>
      </c>
      <c r="C28" s="9">
        <v>200</v>
      </c>
      <c r="D28" s="53">
        <f>D29</f>
        <v>1526.922</v>
      </c>
      <c r="E28" s="53">
        <f>E29</f>
        <v>504.303</v>
      </c>
      <c r="F28" s="53">
        <f>F29</f>
        <v>992.71100000000001</v>
      </c>
      <c r="G28" s="53">
        <f>G29</f>
        <v>0</v>
      </c>
    </row>
    <row r="29" spans="1:7" ht="25.5" x14ac:dyDescent="0.2">
      <c r="A29" s="9" t="s">
        <v>76</v>
      </c>
      <c r="B29" s="76" t="s">
        <v>23</v>
      </c>
      <c r="C29" s="9">
        <v>240</v>
      </c>
      <c r="D29" s="53">
        <f>Ведом!F81+Ведом!F125+Ведом!F166</f>
        <v>1526.922</v>
      </c>
      <c r="E29" s="53">
        <f>Ведом!G81+Ведом!G125+Ведом!G166</f>
        <v>504.303</v>
      </c>
      <c r="F29" s="53">
        <f>Ведом!H81+Ведом!H125+Ведом!H166</f>
        <v>992.71100000000001</v>
      </c>
      <c r="G29" s="53">
        <f>Ведом!I81+Ведом!I125+Ведом!I166</f>
        <v>0</v>
      </c>
    </row>
    <row r="30" spans="1:7" x14ac:dyDescent="0.2">
      <c r="A30" s="9" t="s">
        <v>121</v>
      </c>
      <c r="B30" s="76" t="s">
        <v>23</v>
      </c>
      <c r="C30" s="9">
        <v>300</v>
      </c>
      <c r="D30" s="53">
        <f>D31</f>
        <v>1335.2850000000001</v>
      </c>
      <c r="E30" s="53">
        <f>E31</f>
        <v>1335.2850000000001</v>
      </c>
      <c r="F30" s="53">
        <f t="shared" ref="F30:G30" si="1">F31</f>
        <v>0</v>
      </c>
      <c r="G30" s="53">
        <f t="shared" si="1"/>
        <v>0</v>
      </c>
    </row>
    <row r="31" spans="1:7" x14ac:dyDescent="0.2">
      <c r="A31" s="9" t="s">
        <v>122</v>
      </c>
      <c r="B31" s="76" t="s">
        <v>23</v>
      </c>
      <c r="C31" s="9">
        <v>320</v>
      </c>
      <c r="D31" s="53">
        <f>Ведом!F257</f>
        <v>1335.2850000000001</v>
      </c>
      <c r="E31" s="53">
        <f>Ведом!G257</f>
        <v>1335.2850000000001</v>
      </c>
      <c r="F31" s="53">
        <f>Ведом!H257</f>
        <v>0</v>
      </c>
      <c r="G31" s="53">
        <f>Ведом!I257</f>
        <v>0</v>
      </c>
    </row>
    <row r="32" spans="1:7" x14ac:dyDescent="0.2">
      <c r="A32" s="9" t="s">
        <v>126</v>
      </c>
      <c r="B32" s="76" t="s">
        <v>23</v>
      </c>
      <c r="C32" s="9">
        <v>400</v>
      </c>
      <c r="D32" s="53">
        <f>D33</f>
        <v>49051.464</v>
      </c>
      <c r="E32" s="53">
        <f t="shared" ref="E32:G32" si="2">E33</f>
        <v>49051.464</v>
      </c>
      <c r="F32" s="53">
        <f t="shared" si="2"/>
        <v>33561.527999999998</v>
      </c>
      <c r="G32" s="53">
        <f t="shared" si="2"/>
        <v>33561.527999999998</v>
      </c>
    </row>
    <row r="33" spans="1:7" x14ac:dyDescent="0.2">
      <c r="A33" s="9" t="s">
        <v>183</v>
      </c>
      <c r="B33" s="76" t="s">
        <v>23</v>
      </c>
      <c r="C33" s="9">
        <v>410</v>
      </c>
      <c r="D33" s="53">
        <f>Ведом!F259</f>
        <v>49051.464</v>
      </c>
      <c r="E33" s="53">
        <f>Ведом!G259</f>
        <v>49051.464</v>
      </c>
      <c r="F33" s="53">
        <f>Ведом!H259</f>
        <v>33561.527999999998</v>
      </c>
      <c r="G33" s="53">
        <f>Ведом!I259</f>
        <v>33561.527999999998</v>
      </c>
    </row>
    <row r="34" spans="1:7" x14ac:dyDescent="0.2">
      <c r="A34" s="9" t="s">
        <v>77</v>
      </c>
      <c r="B34" s="76" t="s">
        <v>23</v>
      </c>
      <c r="C34" s="9">
        <v>800</v>
      </c>
      <c r="D34" s="53">
        <f>D35</f>
        <v>540</v>
      </c>
      <c r="E34" s="53">
        <f>E35</f>
        <v>0</v>
      </c>
      <c r="F34" s="53">
        <f>F35</f>
        <v>540</v>
      </c>
      <c r="G34" s="53">
        <f>G35</f>
        <v>0</v>
      </c>
    </row>
    <row r="35" spans="1:7" x14ac:dyDescent="0.2">
      <c r="A35" s="9" t="s">
        <v>78</v>
      </c>
      <c r="B35" s="76" t="s">
        <v>23</v>
      </c>
      <c r="C35" s="9">
        <v>850</v>
      </c>
      <c r="D35" s="53">
        <f>Ведом!F83</f>
        <v>540</v>
      </c>
      <c r="E35" s="53">
        <f>Ведом!G83</f>
        <v>0</v>
      </c>
      <c r="F35" s="53">
        <f>Ведом!H83</f>
        <v>540</v>
      </c>
      <c r="G35" s="53">
        <f>Ведом!I83</f>
        <v>0</v>
      </c>
    </row>
    <row r="36" spans="1:7" ht="41.25" customHeight="1" x14ac:dyDescent="0.2">
      <c r="A36" s="60" t="s">
        <v>314</v>
      </c>
      <c r="B36" s="127" t="str">
        <f>Ведом!D404</f>
        <v>0300000000</v>
      </c>
      <c r="C36" s="60"/>
      <c r="D36" s="61">
        <f>D37+D39+D41</f>
        <v>12880.18</v>
      </c>
      <c r="E36" s="61">
        <f>E37+E39+E41</f>
        <v>9117.4579999999987</v>
      </c>
      <c r="F36" s="61">
        <f>F37+F39+F41</f>
        <v>12868.096000000001</v>
      </c>
      <c r="G36" s="61">
        <f>G37+G39+G41</f>
        <v>9105.1540000000005</v>
      </c>
    </row>
    <row r="37" spans="1:7" ht="38.25" x14ac:dyDescent="0.2">
      <c r="A37" s="9" t="s">
        <v>73</v>
      </c>
      <c r="B37" s="76" t="s">
        <v>54</v>
      </c>
      <c r="C37" s="9">
        <v>100</v>
      </c>
      <c r="D37" s="53">
        <f>D38</f>
        <v>8035.5929999999998</v>
      </c>
      <c r="E37" s="53">
        <f>E38</f>
        <v>4436.9430000000002</v>
      </c>
      <c r="F37" s="53">
        <f>F38</f>
        <v>8035.4110000000001</v>
      </c>
      <c r="G37" s="53">
        <f>G38</f>
        <v>4436.7610000000004</v>
      </c>
    </row>
    <row r="38" spans="1:7" x14ac:dyDescent="0.2">
      <c r="A38" s="9" t="s">
        <v>74</v>
      </c>
      <c r="B38" s="76" t="s">
        <v>54</v>
      </c>
      <c r="C38" s="9">
        <v>120</v>
      </c>
      <c r="D38" s="53">
        <f>Ведом!F411</f>
        <v>8035.5929999999998</v>
      </c>
      <c r="E38" s="53">
        <f>Ведом!G411</f>
        <v>4436.9430000000002</v>
      </c>
      <c r="F38" s="53">
        <f>Ведом!H411</f>
        <v>8035.4110000000001</v>
      </c>
      <c r="G38" s="53">
        <f>Ведом!I411</f>
        <v>4436.7610000000004</v>
      </c>
    </row>
    <row r="39" spans="1:7" ht="25.5" x14ac:dyDescent="0.2">
      <c r="A39" s="49" t="s">
        <v>75</v>
      </c>
      <c r="B39" s="91">
        <v>300000000</v>
      </c>
      <c r="C39" s="114">
        <v>200</v>
      </c>
      <c r="D39" s="53">
        <f>D40</f>
        <v>739.00300000000004</v>
      </c>
      <c r="E39" s="53">
        <f>E40</f>
        <v>574.93100000000004</v>
      </c>
      <c r="F39" s="53">
        <f>F40</f>
        <v>727.101</v>
      </c>
      <c r="G39" s="53">
        <f>G40</f>
        <v>562.80899999999997</v>
      </c>
    </row>
    <row r="40" spans="1:7" ht="25.5" x14ac:dyDescent="0.2">
      <c r="A40" s="9" t="s">
        <v>76</v>
      </c>
      <c r="B40" s="76" t="s">
        <v>54</v>
      </c>
      <c r="C40" s="9">
        <v>240</v>
      </c>
      <c r="D40" s="53">
        <f>Ведом!F413</f>
        <v>739.00300000000004</v>
      </c>
      <c r="E40" s="53">
        <f>Ведом!G413</f>
        <v>574.93100000000004</v>
      </c>
      <c r="F40" s="53">
        <f>Ведом!H413</f>
        <v>727.101</v>
      </c>
      <c r="G40" s="53">
        <f>Ведом!I413</f>
        <v>562.80899999999997</v>
      </c>
    </row>
    <row r="41" spans="1:7" x14ac:dyDescent="0.2">
      <c r="A41" s="9" t="s">
        <v>77</v>
      </c>
      <c r="B41" s="76" t="s">
        <v>54</v>
      </c>
      <c r="C41" s="9">
        <v>800</v>
      </c>
      <c r="D41" s="53">
        <f>D42</f>
        <v>4105.5839999999998</v>
      </c>
      <c r="E41" s="53">
        <f>E42</f>
        <v>4105.5839999999998</v>
      </c>
      <c r="F41" s="53">
        <f>F42</f>
        <v>4105.5839999999998</v>
      </c>
      <c r="G41" s="53">
        <f>G42</f>
        <v>4105.5839999999998</v>
      </c>
    </row>
    <row r="42" spans="1:7" ht="25.5" x14ac:dyDescent="0.2">
      <c r="A42" s="9" t="s">
        <v>142</v>
      </c>
      <c r="B42" s="76" t="s">
        <v>54</v>
      </c>
      <c r="C42" s="9">
        <v>810</v>
      </c>
      <c r="D42" s="53">
        <f>Ведом!F422</f>
        <v>4105.5839999999998</v>
      </c>
      <c r="E42" s="53">
        <f>Ведом!G422</f>
        <v>4105.5839999999998</v>
      </c>
      <c r="F42" s="53">
        <f>Ведом!H422</f>
        <v>4105.5839999999998</v>
      </c>
      <c r="G42" s="53">
        <f>Ведом!I422</f>
        <v>4105.5839999999998</v>
      </c>
    </row>
    <row r="43" spans="1:7" ht="51" x14ac:dyDescent="0.2">
      <c r="A43" s="60" t="s">
        <v>298</v>
      </c>
      <c r="B43" s="127" t="str">
        <f>Ведом!D84</f>
        <v>0400000000</v>
      </c>
      <c r="C43" s="69"/>
      <c r="D43" s="62">
        <f t="shared" ref="D43:G44" si="3">D44</f>
        <v>25880.105</v>
      </c>
      <c r="E43" s="62">
        <f t="shared" si="3"/>
        <v>0</v>
      </c>
      <c r="F43" s="62">
        <f t="shared" si="3"/>
        <v>25880.105</v>
      </c>
      <c r="G43" s="62">
        <f t="shared" si="3"/>
        <v>0</v>
      </c>
    </row>
    <row r="44" spans="1:7" ht="25.5" x14ac:dyDescent="0.2">
      <c r="A44" s="9" t="s">
        <v>102</v>
      </c>
      <c r="B44" s="76" t="s">
        <v>25</v>
      </c>
      <c r="C44" s="70">
        <v>600</v>
      </c>
      <c r="D44" s="8">
        <f t="shared" si="3"/>
        <v>25880.105</v>
      </c>
      <c r="E44" s="8">
        <f t="shared" si="3"/>
        <v>0</v>
      </c>
      <c r="F44" s="8">
        <f t="shared" si="3"/>
        <v>25880.105</v>
      </c>
      <c r="G44" s="8">
        <f t="shared" si="3"/>
        <v>0</v>
      </c>
    </row>
    <row r="45" spans="1:7" x14ac:dyDescent="0.2">
      <c r="A45" s="9" t="s">
        <v>103</v>
      </c>
      <c r="B45" s="76" t="s">
        <v>25</v>
      </c>
      <c r="C45" s="70">
        <v>620</v>
      </c>
      <c r="D45" s="8">
        <f>Ведом!F92</f>
        <v>25880.105</v>
      </c>
      <c r="E45" s="8">
        <f>Ведом!G92</f>
        <v>0</v>
      </c>
      <c r="F45" s="8">
        <f>Ведом!H92</f>
        <v>25880.105</v>
      </c>
      <c r="G45" s="8">
        <f>Ведом!I92</f>
        <v>0</v>
      </c>
    </row>
    <row r="46" spans="1:7" ht="25.5" x14ac:dyDescent="0.2">
      <c r="A46" s="60" t="s">
        <v>302</v>
      </c>
      <c r="B46" s="127" t="str">
        <f>Ведом!D168</f>
        <v>0500000000</v>
      </c>
      <c r="C46" s="60"/>
      <c r="D46" s="18">
        <f t="shared" ref="D46:G47" si="4">D47</f>
        <v>36959.381000000008</v>
      </c>
      <c r="E46" s="18">
        <f t="shared" si="4"/>
        <v>397.81099999999998</v>
      </c>
      <c r="F46" s="18">
        <f t="shared" si="4"/>
        <v>39169.391999999993</v>
      </c>
      <c r="G46" s="18">
        <f t="shared" si="4"/>
        <v>397.81099999999998</v>
      </c>
    </row>
    <row r="47" spans="1:7" ht="25.5" x14ac:dyDescent="0.2">
      <c r="A47" s="9" t="s">
        <v>102</v>
      </c>
      <c r="B47" s="76" t="s">
        <v>32</v>
      </c>
      <c r="C47" s="11">
        <v>600</v>
      </c>
      <c r="D47" s="58">
        <f t="shared" si="4"/>
        <v>36959.381000000008</v>
      </c>
      <c r="E47" s="58">
        <f t="shared" si="4"/>
        <v>397.81099999999998</v>
      </c>
      <c r="F47" s="58">
        <f t="shared" si="4"/>
        <v>39169.391999999993</v>
      </c>
      <c r="G47" s="58">
        <f t="shared" si="4"/>
        <v>397.81099999999998</v>
      </c>
    </row>
    <row r="48" spans="1:7" x14ac:dyDescent="0.2">
      <c r="A48" s="9" t="s">
        <v>103</v>
      </c>
      <c r="B48" s="76" t="s">
        <v>32</v>
      </c>
      <c r="C48" s="11">
        <v>620</v>
      </c>
      <c r="D48" s="58">
        <f>Ведом!F175+Ведом!F191+Ведом!F280</f>
        <v>36959.381000000008</v>
      </c>
      <c r="E48" s="58">
        <f>Ведом!G175+Ведом!G191+Ведом!G280</f>
        <v>397.81099999999998</v>
      </c>
      <c r="F48" s="58">
        <f>Ведом!H175+Ведом!H191+Ведом!H280</f>
        <v>39169.391999999993</v>
      </c>
      <c r="G48" s="58">
        <f>Ведом!I175+Ведом!I191+Ведом!I280</f>
        <v>397.81099999999998</v>
      </c>
    </row>
    <row r="49" spans="1:7" ht="40.9" customHeight="1" x14ac:dyDescent="0.2">
      <c r="A49" s="60" t="s">
        <v>310</v>
      </c>
      <c r="B49" s="127" t="str">
        <f>Ведом!D469</f>
        <v>0600000000</v>
      </c>
      <c r="C49" s="60"/>
      <c r="D49" s="61">
        <f t="shared" ref="D49:G50" si="5">D50</f>
        <v>65332.114000000001</v>
      </c>
      <c r="E49" s="61">
        <f t="shared" si="5"/>
        <v>17141.686000000002</v>
      </c>
      <c r="F49" s="61">
        <f t="shared" si="5"/>
        <v>121559.174</v>
      </c>
      <c r="G49" s="61">
        <f t="shared" si="5"/>
        <v>75316.195999999996</v>
      </c>
    </row>
    <row r="50" spans="1:7" ht="25.5" x14ac:dyDescent="0.2">
      <c r="A50" s="9" t="s">
        <v>102</v>
      </c>
      <c r="B50" s="76" t="s">
        <v>57</v>
      </c>
      <c r="C50" s="9">
        <v>600</v>
      </c>
      <c r="D50" s="53">
        <f t="shared" si="5"/>
        <v>65332.114000000001</v>
      </c>
      <c r="E50" s="53">
        <f t="shared" si="5"/>
        <v>17141.686000000002</v>
      </c>
      <c r="F50" s="53">
        <f t="shared" si="5"/>
        <v>121559.174</v>
      </c>
      <c r="G50" s="53">
        <f t="shared" si="5"/>
        <v>75316.195999999996</v>
      </c>
    </row>
    <row r="51" spans="1:7" x14ac:dyDescent="0.2">
      <c r="A51" s="9" t="s">
        <v>103</v>
      </c>
      <c r="B51" s="76" t="s">
        <v>57</v>
      </c>
      <c r="C51" s="9">
        <v>620</v>
      </c>
      <c r="D51" s="53">
        <f>Ведом!F460+Ведом!F476+Ведом!F523+Ведом!F527</f>
        <v>65332.114000000001</v>
      </c>
      <c r="E51" s="53">
        <f>Ведом!G460+Ведом!G476+Ведом!G523+Ведом!G527</f>
        <v>17141.686000000002</v>
      </c>
      <c r="F51" s="53">
        <f>Ведом!H460+Ведом!H476+Ведом!H523+Ведом!H527</f>
        <v>121559.174</v>
      </c>
      <c r="G51" s="53">
        <f>Ведом!I460+Ведом!I476+Ведом!I523+Ведом!I527</f>
        <v>75316.195999999996</v>
      </c>
    </row>
    <row r="52" spans="1:7" ht="25.5" x14ac:dyDescent="0.2">
      <c r="A52" s="60" t="s">
        <v>308</v>
      </c>
      <c r="B52" s="127" t="str">
        <f>Ведом!D555</f>
        <v>0700000000</v>
      </c>
      <c r="C52" s="60"/>
      <c r="D52" s="61">
        <f t="shared" ref="D52:G53" si="6">D53</f>
        <v>854.07500000000005</v>
      </c>
      <c r="E52" s="61">
        <f t="shared" si="6"/>
        <v>0</v>
      </c>
      <c r="F52" s="61">
        <f t="shared" si="6"/>
        <v>854.07500000000005</v>
      </c>
      <c r="G52" s="61">
        <f t="shared" si="6"/>
        <v>0</v>
      </c>
    </row>
    <row r="53" spans="1:7" ht="25.5" x14ac:dyDescent="0.2">
      <c r="A53" s="9" t="s">
        <v>102</v>
      </c>
      <c r="B53" s="76" t="s">
        <v>67</v>
      </c>
      <c r="C53" s="9">
        <v>600</v>
      </c>
      <c r="D53" s="53">
        <f t="shared" si="6"/>
        <v>854.07500000000005</v>
      </c>
      <c r="E53" s="53">
        <f t="shared" si="6"/>
        <v>0</v>
      </c>
      <c r="F53" s="53">
        <f t="shared" si="6"/>
        <v>854.07500000000005</v>
      </c>
      <c r="G53" s="53">
        <f t="shared" si="6"/>
        <v>0</v>
      </c>
    </row>
    <row r="54" spans="1:7" x14ac:dyDescent="0.2">
      <c r="A54" s="9" t="s">
        <v>103</v>
      </c>
      <c r="B54" s="76" t="s">
        <v>67</v>
      </c>
      <c r="C54" s="9">
        <v>620</v>
      </c>
      <c r="D54" s="53">
        <f>Ведом!F563</f>
        <v>854.07500000000005</v>
      </c>
      <c r="E54" s="53">
        <f>Ведом!G563</f>
        <v>0</v>
      </c>
      <c r="F54" s="53">
        <f>Ведом!H563</f>
        <v>854.07500000000005</v>
      </c>
      <c r="G54" s="53">
        <f>Ведом!I563</f>
        <v>0</v>
      </c>
    </row>
    <row r="55" spans="1:7" ht="38.25" x14ac:dyDescent="0.2">
      <c r="A55" s="60" t="s">
        <v>319</v>
      </c>
      <c r="B55" s="127" t="str">
        <f>Ведом!D437</f>
        <v>0800000000</v>
      </c>
      <c r="C55" s="60"/>
      <c r="D55" s="61">
        <f t="shared" ref="D55:G56" si="7">D56</f>
        <v>350.60300000000001</v>
      </c>
      <c r="E55" s="61">
        <f t="shared" si="7"/>
        <v>0</v>
      </c>
      <c r="F55" s="61">
        <f t="shared" si="7"/>
        <v>350.60300000000001</v>
      </c>
      <c r="G55" s="61">
        <f t="shared" si="7"/>
        <v>0</v>
      </c>
    </row>
    <row r="56" spans="1:7" ht="25.5" x14ac:dyDescent="0.2">
      <c r="A56" s="49" t="s">
        <v>102</v>
      </c>
      <c r="B56" s="76" t="s">
        <v>56</v>
      </c>
      <c r="C56" s="9">
        <v>600</v>
      </c>
      <c r="D56" s="53">
        <f t="shared" si="7"/>
        <v>350.60300000000001</v>
      </c>
      <c r="E56" s="53">
        <f t="shared" si="7"/>
        <v>0</v>
      </c>
      <c r="F56" s="53">
        <f t="shared" si="7"/>
        <v>350.60300000000001</v>
      </c>
      <c r="G56" s="53">
        <f t="shared" si="7"/>
        <v>0</v>
      </c>
    </row>
    <row r="57" spans="1:7" x14ac:dyDescent="0.2">
      <c r="A57" s="125" t="s">
        <v>325</v>
      </c>
      <c r="B57" s="76" t="s">
        <v>56</v>
      </c>
      <c r="C57" s="9">
        <v>610</v>
      </c>
      <c r="D57" s="53">
        <f>Ведом!F439</f>
        <v>350.60300000000001</v>
      </c>
      <c r="E57" s="53">
        <f>Ведом!G439</f>
        <v>0</v>
      </c>
      <c r="F57" s="53">
        <f>Ведом!H439</f>
        <v>350.60300000000001</v>
      </c>
      <c r="G57" s="53">
        <f>Ведом!I439</f>
        <v>0</v>
      </c>
    </row>
    <row r="58" spans="1:7" ht="25.5" hidden="1" x14ac:dyDescent="0.2">
      <c r="A58" s="9" t="s">
        <v>182</v>
      </c>
      <c r="B58" s="76">
        <v>4400000000</v>
      </c>
      <c r="C58" s="9">
        <v>400</v>
      </c>
      <c r="D58" s="53">
        <f>D59</f>
        <v>0</v>
      </c>
      <c r="E58" s="53">
        <f>E59</f>
        <v>0</v>
      </c>
      <c r="F58" s="53">
        <f>F59</f>
        <v>0</v>
      </c>
      <c r="G58" s="53">
        <f>G59</f>
        <v>0</v>
      </c>
    </row>
    <row r="59" spans="1:7" hidden="1" x14ac:dyDescent="0.2">
      <c r="A59" s="9" t="s">
        <v>183</v>
      </c>
      <c r="B59" s="76">
        <v>4400000000</v>
      </c>
      <c r="C59" s="9">
        <v>410</v>
      </c>
      <c r="D59" s="53">
        <f>Ведом!F435</f>
        <v>0</v>
      </c>
      <c r="E59" s="53">
        <f>Ведом!G435</f>
        <v>0</v>
      </c>
      <c r="F59" s="53">
        <f>Ведом!H435</f>
        <v>0</v>
      </c>
      <c r="G59" s="53">
        <f>Ведом!I435</f>
        <v>0</v>
      </c>
    </row>
    <row r="60" spans="1:7" ht="25.5" x14ac:dyDescent="0.2">
      <c r="A60" s="60" t="s">
        <v>320</v>
      </c>
      <c r="B60" s="127" t="str">
        <f>Ведом!D252</f>
        <v>1000000000</v>
      </c>
      <c r="C60" s="60"/>
      <c r="D60" s="61">
        <f t="shared" ref="D60:G61" si="8">D61</f>
        <v>1492.24</v>
      </c>
      <c r="E60" s="61">
        <f t="shared" si="8"/>
        <v>968.27499999999998</v>
      </c>
      <c r="F60" s="61">
        <f t="shared" si="8"/>
        <v>1492.1320000000001</v>
      </c>
      <c r="G60" s="61">
        <f t="shared" si="8"/>
        <v>968.16700000000003</v>
      </c>
    </row>
    <row r="61" spans="1:7" x14ac:dyDescent="0.2">
      <c r="A61" s="9" t="s">
        <v>121</v>
      </c>
      <c r="B61" s="76" t="s">
        <v>42</v>
      </c>
      <c r="C61" s="9">
        <v>300</v>
      </c>
      <c r="D61" s="53">
        <f t="shared" si="8"/>
        <v>1492.24</v>
      </c>
      <c r="E61" s="53">
        <f t="shared" si="8"/>
        <v>968.27499999999998</v>
      </c>
      <c r="F61" s="53">
        <f t="shared" si="8"/>
        <v>1492.1320000000001</v>
      </c>
      <c r="G61" s="53">
        <f t="shared" si="8"/>
        <v>968.16700000000003</v>
      </c>
    </row>
    <row r="62" spans="1:7" x14ac:dyDescent="0.2">
      <c r="A62" s="9" t="s">
        <v>122</v>
      </c>
      <c r="B62" s="76" t="s">
        <v>42</v>
      </c>
      <c r="C62" s="9">
        <v>320</v>
      </c>
      <c r="D62" s="53">
        <f>Ведом!F254</f>
        <v>1492.24</v>
      </c>
      <c r="E62" s="53">
        <f>Ведом!G254</f>
        <v>968.27499999999998</v>
      </c>
      <c r="F62" s="53">
        <f>Ведом!H254</f>
        <v>1492.1320000000001</v>
      </c>
      <c r="G62" s="53">
        <f>Ведом!I254</f>
        <v>968.16700000000003</v>
      </c>
    </row>
    <row r="63" spans="1:7" ht="41.25" customHeight="1" x14ac:dyDescent="0.2">
      <c r="A63" s="60" t="s">
        <v>299</v>
      </c>
      <c r="B63" s="127" t="str">
        <f>Ведом!D99</f>
        <v>1100000000</v>
      </c>
      <c r="C63" s="60"/>
      <c r="D63" s="61">
        <f t="shared" ref="D63:G64" si="9">D64</f>
        <v>18838</v>
      </c>
      <c r="E63" s="61">
        <f t="shared" si="9"/>
        <v>0</v>
      </c>
      <c r="F63" s="61">
        <f t="shared" si="9"/>
        <v>25496</v>
      </c>
      <c r="G63" s="61">
        <f t="shared" si="9"/>
        <v>0</v>
      </c>
    </row>
    <row r="64" spans="1:7" ht="17.25" customHeight="1" x14ac:dyDescent="0.2">
      <c r="A64" s="49" t="s">
        <v>75</v>
      </c>
      <c r="B64" s="76" t="s">
        <v>28</v>
      </c>
      <c r="C64" s="9">
        <v>200</v>
      </c>
      <c r="D64" s="53">
        <f t="shared" si="9"/>
        <v>18838</v>
      </c>
      <c r="E64" s="53">
        <f t="shared" si="9"/>
        <v>0</v>
      </c>
      <c r="F64" s="53">
        <f t="shared" si="9"/>
        <v>25496</v>
      </c>
      <c r="G64" s="53">
        <f t="shared" si="9"/>
        <v>0</v>
      </c>
    </row>
    <row r="65" spans="1:7" ht="25.5" x14ac:dyDescent="0.2">
      <c r="A65" s="9" t="s">
        <v>76</v>
      </c>
      <c r="B65" s="76" t="s">
        <v>28</v>
      </c>
      <c r="C65" s="9">
        <v>240</v>
      </c>
      <c r="D65" s="53">
        <f>Ведом!F107</f>
        <v>18838</v>
      </c>
      <c r="E65" s="53">
        <f>Ведом!G107</f>
        <v>0</v>
      </c>
      <c r="F65" s="53">
        <f>Ведом!H107</f>
        <v>25496</v>
      </c>
      <c r="G65" s="53">
        <f>Ведом!I107</f>
        <v>0</v>
      </c>
    </row>
    <row r="66" spans="1:7" ht="25.5" x14ac:dyDescent="0.2">
      <c r="A66" s="60" t="s">
        <v>293</v>
      </c>
      <c r="B66" s="127" t="str">
        <f>Ведом!D301</f>
        <v>1200000000</v>
      </c>
      <c r="C66" s="60"/>
      <c r="D66" s="61">
        <f>D67+D69+D71</f>
        <v>387.94299999999998</v>
      </c>
      <c r="E66" s="61">
        <f t="shared" ref="E66:G66" si="10">E67+E69+E71</f>
        <v>365.94299999999998</v>
      </c>
      <c r="F66" s="61">
        <f t="shared" si="10"/>
        <v>388.94299999999998</v>
      </c>
      <c r="G66" s="61">
        <f t="shared" si="10"/>
        <v>365.94299999999998</v>
      </c>
    </row>
    <row r="67" spans="1:7" s="126" customFormat="1" ht="38.25" x14ac:dyDescent="0.2">
      <c r="A67" s="9" t="s">
        <v>73</v>
      </c>
      <c r="B67" s="76" t="s">
        <v>47</v>
      </c>
      <c r="C67" s="9">
        <v>100</v>
      </c>
      <c r="D67" s="54">
        <f>D68</f>
        <v>343.72800000000001</v>
      </c>
      <c r="E67" s="54">
        <f t="shared" ref="E67:G67" si="11">E68</f>
        <v>343.72800000000001</v>
      </c>
      <c r="F67" s="54">
        <f t="shared" si="11"/>
        <v>343.72800000000001</v>
      </c>
      <c r="G67" s="54">
        <f t="shared" si="11"/>
        <v>343.72800000000001</v>
      </c>
    </row>
    <row r="68" spans="1:7" s="126" customFormat="1" x14ac:dyDescent="0.2">
      <c r="A68" s="9" t="s">
        <v>74</v>
      </c>
      <c r="B68" s="76" t="s">
        <v>47</v>
      </c>
      <c r="C68" s="9">
        <v>120</v>
      </c>
      <c r="D68" s="54">
        <f>Ведом!F303</f>
        <v>343.72800000000001</v>
      </c>
      <c r="E68" s="54">
        <f>Ведом!G303</f>
        <v>343.72800000000001</v>
      </c>
      <c r="F68" s="54">
        <f>Ведом!H303</f>
        <v>343.72800000000001</v>
      </c>
      <c r="G68" s="54">
        <f>Ведом!I303</f>
        <v>343.72800000000001</v>
      </c>
    </row>
    <row r="69" spans="1:7" ht="38.25" x14ac:dyDescent="0.2">
      <c r="A69" s="9" t="s">
        <v>73</v>
      </c>
      <c r="B69" s="76" t="s">
        <v>47</v>
      </c>
      <c r="C69" s="9">
        <v>200</v>
      </c>
      <c r="D69" s="54">
        <f t="shared" ref="D69:G69" si="12">D70</f>
        <v>22.215</v>
      </c>
      <c r="E69" s="54">
        <f t="shared" si="12"/>
        <v>22.215</v>
      </c>
      <c r="F69" s="54">
        <f t="shared" si="12"/>
        <v>22.215</v>
      </c>
      <c r="G69" s="54">
        <f t="shared" si="12"/>
        <v>22.215</v>
      </c>
    </row>
    <row r="70" spans="1:7" x14ac:dyDescent="0.2">
      <c r="A70" s="9" t="s">
        <v>74</v>
      </c>
      <c r="B70" s="76" t="s">
        <v>47</v>
      </c>
      <c r="C70" s="9">
        <v>240</v>
      </c>
      <c r="D70" s="54">
        <f>Ведом!F305</f>
        <v>22.215</v>
      </c>
      <c r="E70" s="54">
        <f>Ведом!G305</f>
        <v>22.215</v>
      </c>
      <c r="F70" s="54">
        <f>Ведом!H305</f>
        <v>22.215</v>
      </c>
      <c r="G70" s="54">
        <f>Ведом!I305</f>
        <v>22.215</v>
      </c>
    </row>
    <row r="71" spans="1:7" ht="25.5" x14ac:dyDescent="0.2">
      <c r="A71" s="49" t="s">
        <v>102</v>
      </c>
      <c r="B71" s="76" t="s">
        <v>47</v>
      </c>
      <c r="C71" s="9">
        <v>600</v>
      </c>
      <c r="D71" s="54">
        <f>D72</f>
        <v>22</v>
      </c>
      <c r="E71" s="54">
        <f t="shared" ref="E71:G71" si="13">E72</f>
        <v>0</v>
      </c>
      <c r="F71" s="54">
        <f t="shared" si="13"/>
        <v>23</v>
      </c>
      <c r="G71" s="54">
        <f t="shared" si="13"/>
        <v>0</v>
      </c>
    </row>
    <row r="72" spans="1:7" x14ac:dyDescent="0.2">
      <c r="A72" s="125" t="s">
        <v>325</v>
      </c>
      <c r="B72" s="76" t="s">
        <v>47</v>
      </c>
      <c r="C72" s="9">
        <v>610</v>
      </c>
      <c r="D72" s="54">
        <f>Ведом!F354</f>
        <v>22</v>
      </c>
      <c r="E72" s="54">
        <f>Ведом!G354</f>
        <v>0</v>
      </c>
      <c r="F72" s="54">
        <f>Ведом!H354</f>
        <v>23</v>
      </c>
      <c r="G72" s="54">
        <f>Ведом!I354</f>
        <v>0</v>
      </c>
    </row>
    <row r="73" spans="1:7" ht="38.25" x14ac:dyDescent="0.2">
      <c r="A73" s="60" t="s">
        <v>328</v>
      </c>
      <c r="B73" s="127">
        <v>1300000000</v>
      </c>
      <c r="C73" s="60"/>
      <c r="D73" s="59">
        <f>D74</f>
        <v>100</v>
      </c>
      <c r="E73" s="59">
        <f t="shared" ref="E73:G73" si="14">E74</f>
        <v>0</v>
      </c>
      <c r="F73" s="59">
        <f t="shared" si="14"/>
        <v>100</v>
      </c>
      <c r="G73" s="59">
        <f t="shared" si="14"/>
        <v>0</v>
      </c>
    </row>
    <row r="74" spans="1:7" x14ac:dyDescent="0.2">
      <c r="A74" s="49" t="s">
        <v>77</v>
      </c>
      <c r="B74" s="132">
        <v>1300000000</v>
      </c>
      <c r="C74" s="75">
        <v>800</v>
      </c>
      <c r="D74" s="55">
        <f>D75</f>
        <v>100</v>
      </c>
      <c r="E74" s="55">
        <f>E75</f>
        <v>0</v>
      </c>
      <c r="F74" s="55">
        <f>F75</f>
        <v>100</v>
      </c>
      <c r="G74" s="55">
        <f>G75</f>
        <v>0</v>
      </c>
    </row>
    <row r="75" spans="1:7" x14ac:dyDescent="0.2">
      <c r="A75" s="49" t="s">
        <v>134</v>
      </c>
      <c r="B75" s="132">
        <v>1300000000</v>
      </c>
      <c r="C75" s="75">
        <v>870</v>
      </c>
      <c r="D75" s="55">
        <f>Ведом!F350</f>
        <v>100</v>
      </c>
      <c r="E75" s="55">
        <f>Ведом!G350</f>
        <v>0</v>
      </c>
      <c r="F75" s="55">
        <f>Ведом!H350</f>
        <v>100</v>
      </c>
      <c r="G75" s="55">
        <f>Ведом!I350</f>
        <v>0</v>
      </c>
    </row>
    <row r="76" spans="1:7" ht="25.5" x14ac:dyDescent="0.2">
      <c r="A76" s="60" t="s">
        <v>307</v>
      </c>
      <c r="B76" s="127" t="str">
        <f>Ведом!D355</f>
        <v>1400000000</v>
      </c>
      <c r="C76" s="60"/>
      <c r="D76" s="59">
        <f>D77+D79+D81</f>
        <v>22208.674999999996</v>
      </c>
      <c r="E76" s="59">
        <f>E77+E79+E81</f>
        <v>11732.137999999999</v>
      </c>
      <c r="F76" s="59">
        <f>F77+F79+F81</f>
        <v>22208.674999999996</v>
      </c>
      <c r="G76" s="59">
        <f>G77+G79+G81</f>
        <v>11732.137999999999</v>
      </c>
    </row>
    <row r="77" spans="1:7" ht="38.25" x14ac:dyDescent="0.2">
      <c r="A77" s="9" t="s">
        <v>73</v>
      </c>
      <c r="B77" s="76" t="s">
        <v>48</v>
      </c>
      <c r="C77" s="57">
        <v>100</v>
      </c>
      <c r="D77" s="8">
        <f>D78</f>
        <v>13600.620999999999</v>
      </c>
      <c r="E77" s="8">
        <f>E78</f>
        <v>3992.7939999999999</v>
      </c>
      <c r="F77" s="8">
        <f>F78</f>
        <v>13600.620999999999</v>
      </c>
      <c r="G77" s="8">
        <f>G78</f>
        <v>3992.7939999999999</v>
      </c>
    </row>
    <row r="78" spans="1:7" x14ac:dyDescent="0.2">
      <c r="A78" s="9" t="s">
        <v>135</v>
      </c>
      <c r="B78" s="76" t="s">
        <v>48</v>
      </c>
      <c r="C78" s="57">
        <v>110</v>
      </c>
      <c r="D78" s="8">
        <f>Ведом!F362</f>
        <v>13600.620999999999</v>
      </c>
      <c r="E78" s="8">
        <f>Ведом!G362</f>
        <v>3992.7939999999999</v>
      </c>
      <c r="F78" s="8">
        <f>Ведом!H362</f>
        <v>13600.620999999999</v>
      </c>
      <c r="G78" s="8">
        <f>Ведом!I362</f>
        <v>3992.7939999999999</v>
      </c>
    </row>
    <row r="79" spans="1:7" ht="25.5" x14ac:dyDescent="0.2">
      <c r="A79" s="49" t="s">
        <v>75</v>
      </c>
      <c r="B79" s="91" t="s">
        <v>48</v>
      </c>
      <c r="C79" s="115">
        <v>200</v>
      </c>
      <c r="D79" s="8">
        <f>D80</f>
        <v>8596.8119999999999</v>
      </c>
      <c r="E79" s="8">
        <f>E80</f>
        <v>7739.3440000000001</v>
      </c>
      <c r="F79" s="8">
        <f>F80</f>
        <v>8596.8119999999999</v>
      </c>
      <c r="G79" s="8">
        <f>G80</f>
        <v>7739.3440000000001</v>
      </c>
    </row>
    <row r="80" spans="1:7" ht="25.5" x14ac:dyDescent="0.2">
      <c r="A80" s="9" t="s">
        <v>76</v>
      </c>
      <c r="B80" s="76" t="s">
        <v>48</v>
      </c>
      <c r="C80" s="57">
        <v>240</v>
      </c>
      <c r="D80" s="8">
        <f>Ведом!F364+Ведом!F543+Ведом!F553</f>
        <v>8596.8119999999999</v>
      </c>
      <c r="E80" s="8">
        <f>Ведом!G364+Ведом!G543+Ведом!G553</f>
        <v>7739.3440000000001</v>
      </c>
      <c r="F80" s="8">
        <f>Ведом!H364+Ведом!H543+Ведом!H553</f>
        <v>8596.8119999999999</v>
      </c>
      <c r="G80" s="8">
        <f>Ведом!I364+Ведом!I543+Ведом!I553</f>
        <v>7739.3440000000001</v>
      </c>
    </row>
    <row r="81" spans="1:7" x14ac:dyDescent="0.2">
      <c r="A81" s="9" t="s">
        <v>77</v>
      </c>
      <c r="B81" s="76" t="s">
        <v>48</v>
      </c>
      <c r="C81" s="57">
        <v>800</v>
      </c>
      <c r="D81" s="8">
        <f>D82</f>
        <v>11.242000000000001</v>
      </c>
      <c r="E81" s="8">
        <f>E82</f>
        <v>0</v>
      </c>
      <c r="F81" s="8">
        <f>F82</f>
        <v>11.242000000000001</v>
      </c>
      <c r="G81" s="8">
        <f>G82</f>
        <v>0</v>
      </c>
    </row>
    <row r="82" spans="1:7" x14ac:dyDescent="0.2">
      <c r="A82" s="9" t="s">
        <v>78</v>
      </c>
      <c r="B82" s="76" t="s">
        <v>48</v>
      </c>
      <c r="C82" s="57">
        <v>850</v>
      </c>
      <c r="D82" s="8">
        <f>Ведом!F366</f>
        <v>11.242000000000001</v>
      </c>
      <c r="E82" s="8">
        <f>Ведом!G366</f>
        <v>0</v>
      </c>
      <c r="F82" s="8">
        <f>Ведом!H366</f>
        <v>11.242000000000001</v>
      </c>
      <c r="G82" s="8">
        <f>Ведом!I366</f>
        <v>0</v>
      </c>
    </row>
    <row r="83" spans="1:7" ht="38.25" x14ac:dyDescent="0.2">
      <c r="A83" s="60" t="s">
        <v>312</v>
      </c>
      <c r="B83" s="127">
        <f>Ведом!D112</f>
        <v>1700000000</v>
      </c>
      <c r="C83" s="63"/>
      <c r="D83" s="56">
        <f>D86+D84</f>
        <v>608.04700000000003</v>
      </c>
      <c r="E83" s="56">
        <f t="shared" ref="E83:G83" si="15">E86+E84</f>
        <v>0</v>
      </c>
      <c r="F83" s="56">
        <f t="shared" si="15"/>
        <v>608.04700000000003</v>
      </c>
      <c r="G83" s="56">
        <f t="shared" si="15"/>
        <v>0</v>
      </c>
    </row>
    <row r="84" spans="1:7" s="126" customFormat="1" ht="38.25" x14ac:dyDescent="0.2">
      <c r="A84" s="9" t="s">
        <v>73</v>
      </c>
      <c r="B84" s="76">
        <v>1700000000</v>
      </c>
      <c r="C84" s="57">
        <v>100</v>
      </c>
      <c r="D84" s="55">
        <f>D85</f>
        <v>563.04700000000003</v>
      </c>
      <c r="E84" s="55">
        <f t="shared" ref="E84:G84" si="16">E85</f>
        <v>0</v>
      </c>
      <c r="F84" s="55">
        <f t="shared" si="16"/>
        <v>563.04700000000003</v>
      </c>
      <c r="G84" s="55">
        <f t="shared" si="16"/>
        <v>0</v>
      </c>
    </row>
    <row r="85" spans="1:7" s="126" customFormat="1" x14ac:dyDescent="0.2">
      <c r="A85" s="9" t="s">
        <v>135</v>
      </c>
      <c r="B85" s="76">
        <v>1700000000</v>
      </c>
      <c r="C85" s="57">
        <v>110</v>
      </c>
      <c r="D85" s="55">
        <f>Ведом!F371</f>
        <v>563.04700000000003</v>
      </c>
      <c r="E85" s="55">
        <f>Ведом!G371</f>
        <v>0</v>
      </c>
      <c r="F85" s="55">
        <f>Ведом!H371</f>
        <v>563.04700000000003</v>
      </c>
      <c r="G85" s="55">
        <f>Ведом!I371</f>
        <v>0</v>
      </c>
    </row>
    <row r="86" spans="1:7" ht="25.5" x14ac:dyDescent="0.2">
      <c r="A86" s="9" t="s">
        <v>102</v>
      </c>
      <c r="B86" s="76">
        <v>1700000000</v>
      </c>
      <c r="C86" s="57">
        <v>600</v>
      </c>
      <c r="D86" s="55">
        <f t="shared" ref="D86:G86" si="17">D87</f>
        <v>45</v>
      </c>
      <c r="E86" s="55">
        <f t="shared" si="17"/>
        <v>0</v>
      </c>
      <c r="F86" s="55">
        <f t="shared" si="17"/>
        <v>45</v>
      </c>
      <c r="G86" s="55">
        <f t="shared" si="17"/>
        <v>0</v>
      </c>
    </row>
    <row r="87" spans="1:7" ht="38.25" x14ac:dyDescent="0.2">
      <c r="A87" s="9" t="s">
        <v>280</v>
      </c>
      <c r="B87" s="76">
        <v>1700000000</v>
      </c>
      <c r="C87" s="57">
        <v>630</v>
      </c>
      <c r="D87" s="55">
        <f>Ведом!F114+Ведом!F443</f>
        <v>45</v>
      </c>
      <c r="E87" s="55">
        <f>Ведом!G114+Ведом!G443</f>
        <v>0</v>
      </c>
      <c r="F87" s="55">
        <f>Ведом!H114+Ведом!H443</f>
        <v>45</v>
      </c>
      <c r="G87" s="55">
        <f>Ведом!I114+Ведом!I443</f>
        <v>0</v>
      </c>
    </row>
    <row r="88" spans="1:7" ht="38.25" x14ac:dyDescent="0.2">
      <c r="A88" s="116" t="s">
        <v>306</v>
      </c>
      <c r="B88" s="127">
        <f>Ведом!D288</f>
        <v>1800000000</v>
      </c>
      <c r="C88" s="63"/>
      <c r="D88" s="56">
        <f>D89+D91+D93+D95</f>
        <v>25226.481000000003</v>
      </c>
      <c r="E88" s="56">
        <f>E89+E91+E93+E95</f>
        <v>0</v>
      </c>
      <c r="F88" s="56">
        <f>F89+F91+F93+F95</f>
        <v>25231.212000000003</v>
      </c>
      <c r="G88" s="56">
        <f>G89+G91+G93+G95</f>
        <v>0</v>
      </c>
    </row>
    <row r="89" spans="1:7" ht="38.25" x14ac:dyDescent="0.2">
      <c r="A89" s="9" t="s">
        <v>73</v>
      </c>
      <c r="B89" s="76">
        <v>1800000000</v>
      </c>
      <c r="C89" s="57">
        <v>100</v>
      </c>
      <c r="D89" s="55">
        <f>D90</f>
        <v>19805.341</v>
      </c>
      <c r="E89" s="55">
        <f>E90</f>
        <v>0</v>
      </c>
      <c r="F89" s="55">
        <f>F90</f>
        <v>19805.341</v>
      </c>
      <c r="G89" s="55">
        <f>G90</f>
        <v>0</v>
      </c>
    </row>
    <row r="90" spans="1:7" x14ac:dyDescent="0.2">
      <c r="A90" s="9" t="s">
        <v>74</v>
      </c>
      <c r="B90" s="76">
        <v>1800000000</v>
      </c>
      <c r="C90" s="57">
        <v>120</v>
      </c>
      <c r="D90" s="55">
        <f>Ведом!F288+Ведом!F313</f>
        <v>19805.341</v>
      </c>
      <c r="E90" s="55">
        <f>Ведом!G288+Ведом!G313</f>
        <v>0</v>
      </c>
      <c r="F90" s="55">
        <f>Ведом!H288+Ведом!H313</f>
        <v>19805.341</v>
      </c>
      <c r="G90" s="55">
        <f>Ведом!I288+Ведом!I313</f>
        <v>0</v>
      </c>
    </row>
    <row r="91" spans="1:7" ht="15.75" customHeight="1" x14ac:dyDescent="0.2">
      <c r="A91" s="49" t="s">
        <v>75</v>
      </c>
      <c r="B91" s="76">
        <v>1800000000</v>
      </c>
      <c r="C91" s="57">
        <v>200</v>
      </c>
      <c r="D91" s="55">
        <f>D92</f>
        <v>2214.9719999999998</v>
      </c>
      <c r="E91" s="55">
        <f>E92</f>
        <v>0</v>
      </c>
      <c r="F91" s="55">
        <f>F92</f>
        <v>2219.703</v>
      </c>
      <c r="G91" s="55">
        <f>G92</f>
        <v>0</v>
      </c>
    </row>
    <row r="92" spans="1:7" ht="25.5" x14ac:dyDescent="0.2">
      <c r="A92" s="9" t="s">
        <v>76</v>
      </c>
      <c r="B92" s="76">
        <v>1800000000</v>
      </c>
      <c r="C92" s="57">
        <v>240</v>
      </c>
      <c r="D92" s="55">
        <f>Ведом!F315+Ведом!F381</f>
        <v>2214.9719999999998</v>
      </c>
      <c r="E92" s="55">
        <f>Ведом!G315+Ведом!G381</f>
        <v>0</v>
      </c>
      <c r="F92" s="55">
        <f>Ведом!H315+Ведом!H381</f>
        <v>2219.703</v>
      </c>
      <c r="G92" s="55">
        <f>Ведом!I315+Ведом!I381</f>
        <v>0</v>
      </c>
    </row>
    <row r="93" spans="1:7" x14ac:dyDescent="0.2">
      <c r="A93" s="9" t="s">
        <v>121</v>
      </c>
      <c r="B93" s="76">
        <v>1800000000</v>
      </c>
      <c r="C93" s="57">
        <v>300</v>
      </c>
      <c r="D93" s="55">
        <f>D94</f>
        <v>3041.5439999999999</v>
      </c>
      <c r="E93" s="55">
        <f>E94</f>
        <v>0</v>
      </c>
      <c r="F93" s="55">
        <f>F94</f>
        <v>3041.5439999999999</v>
      </c>
      <c r="G93" s="55">
        <f>G94</f>
        <v>0</v>
      </c>
    </row>
    <row r="94" spans="1:7" x14ac:dyDescent="0.2">
      <c r="A94" s="9" t="s">
        <v>153</v>
      </c>
      <c r="B94" s="76">
        <v>1800000000</v>
      </c>
      <c r="C94" s="57">
        <v>310</v>
      </c>
      <c r="D94" s="55">
        <f>Ведом!F536</f>
        <v>3041.5439999999999</v>
      </c>
      <c r="E94" s="55">
        <f>Ведом!G536</f>
        <v>0</v>
      </c>
      <c r="F94" s="55">
        <f>Ведом!H536</f>
        <v>3041.5439999999999</v>
      </c>
      <c r="G94" s="55">
        <f>Ведом!I536</f>
        <v>0</v>
      </c>
    </row>
    <row r="95" spans="1:7" x14ac:dyDescent="0.2">
      <c r="A95" s="9" t="s">
        <v>77</v>
      </c>
      <c r="B95" s="76">
        <v>1800000000</v>
      </c>
      <c r="C95" s="57">
        <v>800</v>
      </c>
      <c r="D95" s="55">
        <f>D96</f>
        <v>164.624</v>
      </c>
      <c r="E95" s="55">
        <f>E96</f>
        <v>0</v>
      </c>
      <c r="F95" s="55">
        <f>F96</f>
        <v>164.624</v>
      </c>
      <c r="G95" s="55">
        <f>G96</f>
        <v>0</v>
      </c>
    </row>
    <row r="96" spans="1:7" x14ac:dyDescent="0.2">
      <c r="A96" s="9" t="s">
        <v>78</v>
      </c>
      <c r="B96" s="76">
        <v>1800000000</v>
      </c>
      <c r="C96" s="57">
        <v>850</v>
      </c>
      <c r="D96" s="55">
        <f>Ведом!F317+Ведом!F383</f>
        <v>164.624</v>
      </c>
      <c r="E96" s="55">
        <f>Ведом!G317+Ведом!G383</f>
        <v>0</v>
      </c>
      <c r="F96" s="55">
        <f>Ведом!H317+Ведом!H383</f>
        <v>164.624</v>
      </c>
      <c r="G96" s="55">
        <f>Ведом!I317+Ведом!I383</f>
        <v>0</v>
      </c>
    </row>
    <row r="97" spans="1:7" ht="25.5" x14ac:dyDescent="0.2">
      <c r="A97" s="60" t="s">
        <v>316</v>
      </c>
      <c r="B97" s="127">
        <f>Ведом!D318</f>
        <v>1900000000</v>
      </c>
      <c r="C97" s="63"/>
      <c r="D97" s="56">
        <f>D99+D101</f>
        <v>652.44399999999996</v>
      </c>
      <c r="E97" s="56">
        <f>E99+E101</f>
        <v>652.44399999999996</v>
      </c>
      <c r="F97" s="56">
        <f>F99+F101</f>
        <v>652.44399999999996</v>
      </c>
      <c r="G97" s="56">
        <f>G99+G101</f>
        <v>652.44399999999996</v>
      </c>
    </row>
    <row r="98" spans="1:7" ht="42.6" hidden="1" customHeight="1" x14ac:dyDescent="0.2">
      <c r="A98" s="9" t="s">
        <v>172</v>
      </c>
      <c r="B98" s="76"/>
      <c r="C98" s="57">
        <v>850</v>
      </c>
      <c r="D98" s="55">
        <f>Ведом!F126</f>
        <v>1961.5740000000001</v>
      </c>
      <c r="E98" s="55">
        <f>Ведом!G126</f>
        <v>0</v>
      </c>
      <c r="F98" s="55">
        <f>Ведом!H126</f>
        <v>1961.5740000000001</v>
      </c>
      <c r="G98" s="55">
        <f>Ведом!I126</f>
        <v>0</v>
      </c>
    </row>
    <row r="99" spans="1:7" ht="38.25" x14ac:dyDescent="0.2">
      <c r="A99" s="9" t="s">
        <v>73</v>
      </c>
      <c r="B99" s="76">
        <v>1900000000</v>
      </c>
      <c r="C99" s="57">
        <v>100</v>
      </c>
      <c r="D99" s="55">
        <f>D100</f>
        <v>586.48</v>
      </c>
      <c r="E99" s="55">
        <f>E100</f>
        <v>586.48</v>
      </c>
      <c r="F99" s="55">
        <f>F100</f>
        <v>586.48</v>
      </c>
      <c r="G99" s="55">
        <f>G100</f>
        <v>586.48</v>
      </c>
    </row>
    <row r="100" spans="1:7" x14ac:dyDescent="0.2">
      <c r="A100" s="9" t="s">
        <v>135</v>
      </c>
      <c r="B100" s="76">
        <v>1900000000</v>
      </c>
      <c r="C100" s="57">
        <v>110</v>
      </c>
      <c r="D100" s="55">
        <f>Ведом!F320</f>
        <v>586.48</v>
      </c>
      <c r="E100" s="55">
        <f>Ведом!G320</f>
        <v>586.48</v>
      </c>
      <c r="F100" s="55">
        <f>Ведом!H320</f>
        <v>586.48</v>
      </c>
      <c r="G100" s="55">
        <f>Ведом!I320</f>
        <v>586.48</v>
      </c>
    </row>
    <row r="101" spans="1:7" ht="25.5" x14ac:dyDescent="0.2">
      <c r="A101" s="9" t="s">
        <v>75</v>
      </c>
      <c r="B101" s="76">
        <v>1900000000</v>
      </c>
      <c r="C101" s="57">
        <v>200</v>
      </c>
      <c r="D101" s="55">
        <f>D102</f>
        <v>65.963999999999999</v>
      </c>
      <c r="E101" s="55">
        <f>E102</f>
        <v>65.963999999999999</v>
      </c>
      <c r="F101" s="55">
        <f>F102</f>
        <v>65.963999999999999</v>
      </c>
      <c r="G101" s="55">
        <f>G102</f>
        <v>65.963999999999999</v>
      </c>
    </row>
    <row r="102" spans="1:7" ht="25.5" x14ac:dyDescent="0.2">
      <c r="A102" s="9" t="s">
        <v>76</v>
      </c>
      <c r="B102" s="76">
        <v>1900000000</v>
      </c>
      <c r="C102" s="57">
        <v>240</v>
      </c>
      <c r="D102" s="55">
        <f>Ведом!F322</f>
        <v>65.963999999999999</v>
      </c>
      <c r="E102" s="55">
        <f>Ведом!G322</f>
        <v>65.963999999999999</v>
      </c>
      <c r="F102" s="55">
        <f>Ведом!H322</f>
        <v>65.963999999999999</v>
      </c>
      <c r="G102" s="55">
        <f>Ведом!I322</f>
        <v>65.963999999999999</v>
      </c>
    </row>
    <row r="103" spans="1:7" s="66" customFormat="1" ht="29.25" customHeight="1" x14ac:dyDescent="0.2">
      <c r="A103" s="50" t="s">
        <v>330</v>
      </c>
      <c r="B103" s="127">
        <v>4000000000</v>
      </c>
      <c r="C103" s="63"/>
      <c r="D103" s="56">
        <f>D104</f>
        <v>1961.5740000000001</v>
      </c>
      <c r="E103" s="56">
        <f t="shared" ref="E103:G103" si="18">E104</f>
        <v>0</v>
      </c>
      <c r="F103" s="56">
        <f t="shared" si="18"/>
        <v>1961.5740000000001</v>
      </c>
      <c r="G103" s="56">
        <f t="shared" si="18"/>
        <v>0</v>
      </c>
    </row>
    <row r="104" spans="1:7" ht="51" x14ac:dyDescent="0.2">
      <c r="A104" s="49" t="s">
        <v>123</v>
      </c>
      <c r="B104" s="76">
        <v>4000000000</v>
      </c>
      <c r="C104" s="57">
        <v>200</v>
      </c>
      <c r="D104" s="55">
        <f>D105</f>
        <v>1961.5740000000001</v>
      </c>
      <c r="E104" s="55">
        <f t="shared" ref="E104:G104" si="19">E105</f>
        <v>0</v>
      </c>
      <c r="F104" s="55">
        <f t="shared" si="19"/>
        <v>1961.5740000000001</v>
      </c>
      <c r="G104" s="55">
        <f t="shared" si="19"/>
        <v>0</v>
      </c>
    </row>
    <row r="105" spans="1:7" ht="38.25" x14ac:dyDescent="0.2">
      <c r="A105" s="49" t="s">
        <v>171</v>
      </c>
      <c r="B105" s="76">
        <v>4000000000</v>
      </c>
      <c r="C105" s="57">
        <v>240</v>
      </c>
      <c r="D105" s="55">
        <f>Ведом!F131</f>
        <v>1961.5740000000001</v>
      </c>
      <c r="E105" s="55">
        <f>Ведом!G131</f>
        <v>0</v>
      </c>
      <c r="F105" s="55">
        <f>Ведом!H131</f>
        <v>1961.5740000000001</v>
      </c>
      <c r="G105" s="55">
        <f>Ведом!I131</f>
        <v>0</v>
      </c>
    </row>
    <row r="106" spans="1:7" ht="25.5" x14ac:dyDescent="0.2">
      <c r="A106" s="50" t="s">
        <v>311</v>
      </c>
      <c r="B106" s="133">
        <f>Ведом!D507</f>
        <v>4100000000</v>
      </c>
      <c r="C106" s="73"/>
      <c r="D106" s="56">
        <f>D108</f>
        <v>69.338999999999999</v>
      </c>
      <c r="E106" s="56">
        <f>E108</f>
        <v>0</v>
      </c>
      <c r="F106" s="56">
        <f>F108</f>
        <v>69.338999999999999</v>
      </c>
      <c r="G106" s="56">
        <f>G108</f>
        <v>0</v>
      </c>
    </row>
    <row r="107" spans="1:7" ht="40.5" hidden="1" customHeight="1" x14ac:dyDescent="0.2">
      <c r="A107" s="49" t="s">
        <v>76</v>
      </c>
      <c r="B107" s="132"/>
      <c r="C107" s="75"/>
      <c r="D107" s="55"/>
      <c r="E107" s="55"/>
      <c r="F107" s="55"/>
      <c r="G107" s="55"/>
    </row>
    <row r="108" spans="1:7" ht="25.5" x14ac:dyDescent="0.2">
      <c r="A108" s="49" t="s">
        <v>102</v>
      </c>
      <c r="B108" s="132">
        <v>4100000000</v>
      </c>
      <c r="C108" s="75">
        <v>600</v>
      </c>
      <c r="D108" s="55">
        <f>D109</f>
        <v>69.338999999999999</v>
      </c>
      <c r="E108" s="55">
        <f>E109</f>
        <v>0</v>
      </c>
      <c r="F108" s="55">
        <f>F109</f>
        <v>69.338999999999999</v>
      </c>
      <c r="G108" s="55">
        <f>G109</f>
        <v>0</v>
      </c>
    </row>
    <row r="109" spans="1:7" ht="12" customHeight="1" x14ac:dyDescent="0.2">
      <c r="A109" s="49" t="s">
        <v>103</v>
      </c>
      <c r="B109" s="132">
        <v>4100000000</v>
      </c>
      <c r="C109" s="75">
        <v>620</v>
      </c>
      <c r="D109" s="55">
        <f>Ведом!F465+Ведом!F507</f>
        <v>69.338999999999999</v>
      </c>
      <c r="E109" s="55">
        <f>Ведом!G465+Ведом!G507</f>
        <v>0</v>
      </c>
      <c r="F109" s="55">
        <f>Ведом!H465+Ведом!H507</f>
        <v>69.338999999999999</v>
      </c>
      <c r="G109" s="55">
        <f>Ведом!I465+Ведом!I507</f>
        <v>0</v>
      </c>
    </row>
    <row r="110" spans="1:7" ht="38.25" hidden="1" x14ac:dyDescent="0.2">
      <c r="A110" s="50" t="s">
        <v>288</v>
      </c>
      <c r="B110" s="133">
        <v>4000000000</v>
      </c>
      <c r="C110" s="73"/>
      <c r="D110" s="56">
        <f>D111</f>
        <v>0</v>
      </c>
      <c r="E110" s="56">
        <f t="shared" ref="E110:G111" si="20">E111</f>
        <v>0</v>
      </c>
      <c r="F110" s="56">
        <f t="shared" si="20"/>
        <v>0</v>
      </c>
      <c r="G110" s="56">
        <f t="shared" si="20"/>
        <v>0</v>
      </c>
    </row>
    <row r="111" spans="1:7" ht="16.5" hidden="1" customHeight="1" x14ac:dyDescent="0.2">
      <c r="A111" s="49" t="s">
        <v>75</v>
      </c>
      <c r="B111" s="132">
        <v>4000000000</v>
      </c>
      <c r="C111" s="75">
        <v>200</v>
      </c>
      <c r="D111" s="55">
        <f>D112</f>
        <v>0</v>
      </c>
      <c r="E111" s="55">
        <f t="shared" si="20"/>
        <v>0</v>
      </c>
      <c r="F111" s="55">
        <f t="shared" si="20"/>
        <v>0</v>
      </c>
      <c r="G111" s="55">
        <f t="shared" si="20"/>
        <v>0</v>
      </c>
    </row>
    <row r="112" spans="1:7" ht="25.5" hidden="1" x14ac:dyDescent="0.2">
      <c r="A112" s="49" t="s">
        <v>76</v>
      </c>
      <c r="B112" s="132">
        <v>4000000000</v>
      </c>
      <c r="C112" s="75">
        <v>240</v>
      </c>
      <c r="D112" s="55">
        <v>0</v>
      </c>
      <c r="E112" s="55">
        <v>0</v>
      </c>
      <c r="F112" s="55">
        <v>0</v>
      </c>
      <c r="G112" s="55">
        <v>0</v>
      </c>
    </row>
    <row r="113" spans="1:7" ht="51" x14ac:dyDescent="0.2">
      <c r="A113" s="50" t="s">
        <v>315</v>
      </c>
      <c r="B113" s="133">
        <f>Ведом!D392</f>
        <v>4200000000</v>
      </c>
      <c r="C113" s="73"/>
      <c r="D113" s="56">
        <f t="shared" ref="D113:G114" si="21">D114</f>
        <v>102</v>
      </c>
      <c r="E113" s="56">
        <f t="shared" si="21"/>
        <v>0</v>
      </c>
      <c r="F113" s="56">
        <f t="shared" si="21"/>
        <v>80</v>
      </c>
      <c r="G113" s="56">
        <f t="shared" si="21"/>
        <v>0</v>
      </c>
    </row>
    <row r="114" spans="1:7" x14ac:dyDescent="0.2">
      <c r="A114" s="49" t="s">
        <v>121</v>
      </c>
      <c r="B114" s="132">
        <v>4200000000</v>
      </c>
      <c r="C114" s="75">
        <v>300</v>
      </c>
      <c r="D114" s="55">
        <f t="shared" si="21"/>
        <v>102</v>
      </c>
      <c r="E114" s="55">
        <f t="shared" si="21"/>
        <v>0</v>
      </c>
      <c r="F114" s="55">
        <f t="shared" si="21"/>
        <v>80</v>
      </c>
      <c r="G114" s="55">
        <f t="shared" si="21"/>
        <v>0</v>
      </c>
    </row>
    <row r="115" spans="1:7" x14ac:dyDescent="0.2">
      <c r="A115" s="49" t="s">
        <v>234</v>
      </c>
      <c r="B115" s="132">
        <v>4200000000</v>
      </c>
      <c r="C115" s="75">
        <v>360</v>
      </c>
      <c r="D115" s="55">
        <f>Ведом!F394</f>
        <v>102</v>
      </c>
      <c r="E115" s="55">
        <f>Ведом!G394</f>
        <v>0</v>
      </c>
      <c r="F115" s="55">
        <f>Ведом!H394</f>
        <v>80</v>
      </c>
      <c r="G115" s="55">
        <f>Ведом!I394</f>
        <v>0</v>
      </c>
    </row>
    <row r="116" spans="1:7" ht="25.5" x14ac:dyDescent="0.2">
      <c r="A116" s="50" t="str">
        <f>Ведом!B261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16" s="133">
        <f>Ведом!D261</f>
        <v>4300000000</v>
      </c>
      <c r="C116" s="73"/>
      <c r="D116" s="56">
        <f t="shared" ref="D116:G117" si="22">D117</f>
        <v>50</v>
      </c>
      <c r="E116" s="56">
        <f t="shared" si="22"/>
        <v>0</v>
      </c>
      <c r="F116" s="56">
        <f t="shared" si="22"/>
        <v>50</v>
      </c>
      <c r="G116" s="56">
        <f t="shared" si="22"/>
        <v>0</v>
      </c>
    </row>
    <row r="117" spans="1:7" ht="25.5" x14ac:dyDescent="0.2">
      <c r="A117" s="49" t="s">
        <v>102</v>
      </c>
      <c r="B117" s="132">
        <v>4300000000</v>
      </c>
      <c r="C117" s="75">
        <v>600</v>
      </c>
      <c r="D117" s="55">
        <f t="shared" si="22"/>
        <v>50</v>
      </c>
      <c r="E117" s="55">
        <f t="shared" si="22"/>
        <v>0</v>
      </c>
      <c r="F117" s="55">
        <f t="shared" si="22"/>
        <v>50</v>
      </c>
      <c r="G117" s="55">
        <f t="shared" si="22"/>
        <v>0</v>
      </c>
    </row>
    <row r="118" spans="1:7" ht="12" customHeight="1" x14ac:dyDescent="0.2">
      <c r="A118" s="49" t="s">
        <v>103</v>
      </c>
      <c r="B118" s="132">
        <v>4300000000</v>
      </c>
      <c r="C118" s="75">
        <v>620</v>
      </c>
      <c r="D118" s="55">
        <f>Ведом!F263</f>
        <v>50</v>
      </c>
      <c r="E118" s="55">
        <f>Ведом!G263</f>
        <v>0</v>
      </c>
      <c r="F118" s="55">
        <f>Ведом!H263</f>
        <v>50</v>
      </c>
      <c r="G118" s="55">
        <f>Ведом!I263</f>
        <v>0</v>
      </c>
    </row>
    <row r="119" spans="1:7" s="66" customFormat="1" ht="25.5" hidden="1" x14ac:dyDescent="0.2">
      <c r="A119" s="50" t="s">
        <v>294</v>
      </c>
      <c r="B119" s="133">
        <v>4400000000</v>
      </c>
      <c r="C119" s="73"/>
      <c r="D119" s="56">
        <f>D120</f>
        <v>0</v>
      </c>
      <c r="E119" s="56">
        <f t="shared" ref="E119:G120" si="23">E120</f>
        <v>0</v>
      </c>
      <c r="F119" s="56">
        <f t="shared" si="23"/>
        <v>0</v>
      </c>
      <c r="G119" s="56">
        <f t="shared" si="23"/>
        <v>0</v>
      </c>
    </row>
    <row r="120" spans="1:7" hidden="1" x14ac:dyDescent="0.2">
      <c r="A120" s="9" t="s">
        <v>121</v>
      </c>
      <c r="B120" s="132">
        <v>4400000000</v>
      </c>
      <c r="C120" s="75">
        <v>300</v>
      </c>
      <c r="D120" s="55">
        <f>D121</f>
        <v>0</v>
      </c>
      <c r="E120" s="55">
        <f t="shared" si="23"/>
        <v>0</v>
      </c>
      <c r="F120" s="55">
        <f t="shared" si="23"/>
        <v>0</v>
      </c>
      <c r="G120" s="55">
        <f t="shared" si="23"/>
        <v>0</v>
      </c>
    </row>
    <row r="121" spans="1:7" hidden="1" x14ac:dyDescent="0.2">
      <c r="A121" s="9" t="s">
        <v>122</v>
      </c>
      <c r="B121" s="132">
        <v>4400000000</v>
      </c>
      <c r="C121" s="75">
        <v>320</v>
      </c>
      <c r="D121" s="55">
        <f>Ведом!F236</f>
        <v>0</v>
      </c>
      <c r="E121" s="55">
        <f>Ведом!G236</f>
        <v>0</v>
      </c>
      <c r="F121" s="55">
        <f>Ведом!H236</f>
        <v>0</v>
      </c>
      <c r="G121" s="55">
        <f>Ведом!I236</f>
        <v>0</v>
      </c>
    </row>
    <row r="122" spans="1:7" s="66" customFormat="1" ht="25.5" x14ac:dyDescent="0.2">
      <c r="A122" s="60" t="s">
        <v>321</v>
      </c>
      <c r="B122" s="133">
        <v>4700000000</v>
      </c>
      <c r="C122" s="73"/>
      <c r="D122" s="56">
        <f>D123</f>
        <v>2273.482</v>
      </c>
      <c r="E122" s="56">
        <f t="shared" ref="E122:G123" si="24">E123</f>
        <v>0</v>
      </c>
      <c r="F122" s="56">
        <f t="shared" si="24"/>
        <v>2411.7620000000002</v>
      </c>
      <c r="G122" s="56">
        <f t="shared" si="24"/>
        <v>0</v>
      </c>
    </row>
    <row r="123" spans="1:7" ht="25.5" x14ac:dyDescent="0.2">
      <c r="A123" s="49" t="s">
        <v>102</v>
      </c>
      <c r="B123" s="132">
        <v>4700000000</v>
      </c>
      <c r="C123" s="75">
        <v>600</v>
      </c>
      <c r="D123" s="55">
        <f>D124</f>
        <v>2273.482</v>
      </c>
      <c r="E123" s="55">
        <f t="shared" si="24"/>
        <v>0</v>
      </c>
      <c r="F123" s="55">
        <f t="shared" si="24"/>
        <v>2411.7620000000002</v>
      </c>
      <c r="G123" s="55">
        <f t="shared" si="24"/>
        <v>0</v>
      </c>
    </row>
    <row r="124" spans="1:7" x14ac:dyDescent="0.2">
      <c r="A124" s="49" t="s">
        <v>103</v>
      </c>
      <c r="B124" s="132">
        <v>4700000000</v>
      </c>
      <c r="C124" s="75">
        <v>620</v>
      </c>
      <c r="D124" s="55">
        <f>Ведом!F285</f>
        <v>2273.482</v>
      </c>
      <c r="E124" s="55">
        <f>Ведом!G285</f>
        <v>0</v>
      </c>
      <c r="F124" s="55">
        <f>Ведом!H285</f>
        <v>2411.7620000000002</v>
      </c>
      <c r="G124" s="55">
        <f>Ведом!I285</f>
        <v>0</v>
      </c>
    </row>
    <row r="125" spans="1:7" s="66" customFormat="1" ht="38.25" x14ac:dyDescent="0.2">
      <c r="A125" s="50" t="s">
        <v>303</v>
      </c>
      <c r="B125" s="88">
        <v>4800000000</v>
      </c>
      <c r="C125" s="73"/>
      <c r="D125" s="56">
        <f>D128+D126</f>
        <v>3768.0460000000003</v>
      </c>
      <c r="E125" s="56">
        <f t="shared" ref="E125:G125" si="25">E128+E126</f>
        <v>0</v>
      </c>
      <c r="F125" s="56">
        <f t="shared" si="25"/>
        <v>3768.0460000000003</v>
      </c>
      <c r="G125" s="56">
        <f t="shared" si="25"/>
        <v>0</v>
      </c>
    </row>
    <row r="126" spans="1:7" s="66" customFormat="1" ht="25.5" x14ac:dyDescent="0.2">
      <c r="A126" s="9" t="s">
        <v>75</v>
      </c>
      <c r="B126" s="90">
        <v>4800000000</v>
      </c>
      <c r="C126" s="75">
        <v>200</v>
      </c>
      <c r="D126" s="55">
        <f>D127</f>
        <v>350.60300000000001</v>
      </c>
      <c r="E126" s="55">
        <f t="shared" ref="E126:G126" si="26">E127</f>
        <v>0</v>
      </c>
      <c r="F126" s="55">
        <f t="shared" si="26"/>
        <v>350.60300000000001</v>
      </c>
      <c r="G126" s="55">
        <f t="shared" si="26"/>
        <v>0</v>
      </c>
    </row>
    <row r="127" spans="1:7" s="66" customFormat="1" ht="25.5" x14ac:dyDescent="0.2">
      <c r="A127" s="9" t="s">
        <v>76</v>
      </c>
      <c r="B127" s="90">
        <v>4800000000</v>
      </c>
      <c r="C127" s="75">
        <v>240</v>
      </c>
      <c r="D127" s="55">
        <f>Ведом!F45</f>
        <v>350.60300000000001</v>
      </c>
      <c r="E127" s="55">
        <f>Ведом!G45</f>
        <v>0</v>
      </c>
      <c r="F127" s="55">
        <f>Ведом!H45</f>
        <v>350.60300000000001</v>
      </c>
      <c r="G127" s="55">
        <f>Ведом!I45</f>
        <v>0</v>
      </c>
    </row>
    <row r="128" spans="1:7" ht="25.5" x14ac:dyDescent="0.2">
      <c r="A128" s="49" t="s">
        <v>102</v>
      </c>
      <c r="B128" s="90">
        <v>4800000000</v>
      </c>
      <c r="C128" s="75">
        <v>600</v>
      </c>
      <c r="D128" s="55">
        <f>D129</f>
        <v>3417.4430000000002</v>
      </c>
      <c r="E128" s="55">
        <f t="shared" ref="E128:G128" si="27">E129</f>
        <v>0</v>
      </c>
      <c r="F128" s="55">
        <f t="shared" si="27"/>
        <v>3417.4430000000002</v>
      </c>
      <c r="G128" s="55">
        <f t="shared" si="27"/>
        <v>0</v>
      </c>
    </row>
    <row r="129" spans="1:7" ht="16.5" customHeight="1" x14ac:dyDescent="0.2">
      <c r="A129" s="49" t="s">
        <v>103</v>
      </c>
      <c r="B129" s="90">
        <v>4800000000</v>
      </c>
      <c r="C129" s="75">
        <v>620</v>
      </c>
      <c r="D129" s="55">
        <f>Ведом!F194+Ведом!F325</f>
        <v>3417.4430000000002</v>
      </c>
      <c r="E129" s="55">
        <f>Ведом!G194+Ведом!G325</f>
        <v>0</v>
      </c>
      <c r="F129" s="55">
        <f>Ведом!H194+Ведом!H325</f>
        <v>3417.4430000000002</v>
      </c>
      <c r="G129" s="55">
        <f>Ведом!I194+Ведом!I325</f>
        <v>0</v>
      </c>
    </row>
    <row r="130" spans="1:7" s="66" customFormat="1" ht="40.5" customHeight="1" x14ac:dyDescent="0.2">
      <c r="A130" s="50" t="s">
        <v>317</v>
      </c>
      <c r="B130" s="88">
        <v>4900000000</v>
      </c>
      <c r="C130" s="73"/>
      <c r="D130" s="56">
        <f>D131+D133</f>
        <v>1521.374</v>
      </c>
      <c r="E130" s="56">
        <f t="shared" ref="E130:G130" si="28">E131+E133</f>
        <v>0</v>
      </c>
      <c r="F130" s="56">
        <f t="shared" si="28"/>
        <v>1521.374</v>
      </c>
      <c r="G130" s="56">
        <f t="shared" si="28"/>
        <v>0</v>
      </c>
    </row>
    <row r="131" spans="1:7" s="3" customFormat="1" ht="38.25" x14ac:dyDescent="0.2">
      <c r="A131" s="9" t="s">
        <v>73</v>
      </c>
      <c r="B131" s="90">
        <v>4900000000</v>
      </c>
      <c r="C131" s="75">
        <v>100</v>
      </c>
      <c r="D131" s="55">
        <f>D132</f>
        <v>1501.374</v>
      </c>
      <c r="E131" s="55">
        <f t="shared" ref="E131:G131" si="29">E132</f>
        <v>0</v>
      </c>
      <c r="F131" s="55">
        <f t="shared" si="29"/>
        <v>1501.374</v>
      </c>
      <c r="G131" s="55">
        <f t="shared" si="29"/>
        <v>0</v>
      </c>
    </row>
    <row r="132" spans="1:7" s="3" customFormat="1" x14ac:dyDescent="0.2">
      <c r="A132" s="9" t="s">
        <v>74</v>
      </c>
      <c r="B132" s="90">
        <v>4900000000</v>
      </c>
      <c r="C132" s="75">
        <v>120</v>
      </c>
      <c r="D132" s="55">
        <f>Ведом!F568</f>
        <v>1501.374</v>
      </c>
      <c r="E132" s="55">
        <f>Ведом!G568</f>
        <v>0</v>
      </c>
      <c r="F132" s="55">
        <f>Ведом!H568</f>
        <v>1501.374</v>
      </c>
      <c r="G132" s="55">
        <f>Ведом!I568</f>
        <v>0</v>
      </c>
    </row>
    <row r="133" spans="1:7" ht="25.5" x14ac:dyDescent="0.2">
      <c r="A133" s="49" t="s">
        <v>75</v>
      </c>
      <c r="B133" s="90">
        <v>4900000000</v>
      </c>
      <c r="C133" s="75">
        <v>200</v>
      </c>
      <c r="D133" s="55">
        <f>D134</f>
        <v>20</v>
      </c>
      <c r="E133" s="55">
        <f t="shared" ref="E133:G133" si="30">E134</f>
        <v>0</v>
      </c>
      <c r="F133" s="55">
        <f t="shared" si="30"/>
        <v>20</v>
      </c>
      <c r="G133" s="55">
        <f t="shared" si="30"/>
        <v>0</v>
      </c>
    </row>
    <row r="134" spans="1:7" ht="26.25" customHeight="1" x14ac:dyDescent="0.2">
      <c r="A134" s="49" t="s">
        <v>76</v>
      </c>
      <c r="B134" s="90">
        <v>4900000000</v>
      </c>
      <c r="C134" s="75">
        <v>240</v>
      </c>
      <c r="D134" s="55">
        <f>Ведом!F570</f>
        <v>20</v>
      </c>
      <c r="E134" s="55"/>
      <c r="F134" s="55">
        <f>Ведом!H570</f>
        <v>20</v>
      </c>
      <c r="G134" s="55"/>
    </row>
    <row r="135" spans="1:7" s="66" customFormat="1" ht="42.75" customHeight="1" x14ac:dyDescent="0.2">
      <c r="A135" s="50" t="s">
        <v>331</v>
      </c>
      <c r="B135" s="133">
        <v>5100000000</v>
      </c>
      <c r="C135" s="73"/>
      <c r="D135" s="56">
        <f>D136</f>
        <v>0</v>
      </c>
      <c r="E135" s="56">
        <f t="shared" ref="E135:G135" si="31">E136</f>
        <v>0</v>
      </c>
      <c r="F135" s="56">
        <f t="shared" si="31"/>
        <v>8692.6319999999996</v>
      </c>
      <c r="G135" s="56">
        <f t="shared" si="31"/>
        <v>8258</v>
      </c>
    </row>
    <row r="136" spans="1:7" ht="26.25" customHeight="1" x14ac:dyDescent="0.2">
      <c r="A136" s="49" t="s">
        <v>75</v>
      </c>
      <c r="B136" s="132">
        <v>5100000000</v>
      </c>
      <c r="C136" s="75">
        <v>200</v>
      </c>
      <c r="D136" s="55">
        <f>D137</f>
        <v>0</v>
      </c>
      <c r="E136" s="55">
        <f t="shared" ref="E136:G136" si="32">E137</f>
        <v>0</v>
      </c>
      <c r="F136" s="55">
        <f t="shared" si="32"/>
        <v>8692.6319999999996</v>
      </c>
      <c r="G136" s="55">
        <f t="shared" si="32"/>
        <v>8258</v>
      </c>
    </row>
    <row r="137" spans="1:7" s="16" customFormat="1" ht="24" customHeight="1" x14ac:dyDescent="0.2">
      <c r="A137" s="49" t="s">
        <v>76</v>
      </c>
      <c r="B137" s="132">
        <v>5100000000</v>
      </c>
      <c r="C137" s="75">
        <v>240</v>
      </c>
      <c r="D137" s="55">
        <f>Ведом!F451</f>
        <v>0</v>
      </c>
      <c r="E137" s="55">
        <f>Ведом!G451</f>
        <v>0</v>
      </c>
      <c r="F137" s="55">
        <f>Ведом!H451</f>
        <v>8692.6319999999996</v>
      </c>
      <c r="G137" s="55">
        <f>Ведом!I451</f>
        <v>8258</v>
      </c>
    </row>
    <row r="138" spans="1:7" s="16" customFormat="1" hidden="1" x14ac:dyDescent="0.2">
      <c r="A138" s="49" t="s">
        <v>121</v>
      </c>
      <c r="B138" s="132" t="s">
        <v>258</v>
      </c>
      <c r="C138" s="75">
        <v>300</v>
      </c>
      <c r="D138" s="55">
        <f>D139</f>
        <v>0</v>
      </c>
      <c r="E138" s="55">
        <f>E139</f>
        <v>0</v>
      </c>
      <c r="F138" s="55">
        <f>F139</f>
        <v>0</v>
      </c>
      <c r="G138" s="55">
        <f>G139</f>
        <v>0</v>
      </c>
    </row>
    <row r="139" spans="1:7" s="16" customFormat="1" hidden="1" x14ac:dyDescent="0.2">
      <c r="A139" s="49" t="s">
        <v>122</v>
      </c>
      <c r="B139" s="132" t="s">
        <v>258</v>
      </c>
      <c r="C139" s="75">
        <v>320</v>
      </c>
      <c r="D139" s="55">
        <f>Ведом!F250</f>
        <v>0</v>
      </c>
      <c r="E139" s="55">
        <f>Ведом!G250</f>
        <v>0</v>
      </c>
      <c r="F139" s="55">
        <f>Ведом!H250</f>
        <v>0</v>
      </c>
      <c r="G139" s="55">
        <f>Ведом!I250</f>
        <v>0</v>
      </c>
    </row>
    <row r="140" spans="1:7" s="16" customFormat="1" ht="25.5" hidden="1" x14ac:dyDescent="0.2">
      <c r="A140" s="49" t="s">
        <v>265</v>
      </c>
      <c r="B140" s="132" t="s">
        <v>259</v>
      </c>
      <c r="C140" s="75"/>
      <c r="D140" s="55">
        <f t="shared" ref="D140:G141" si="33">D141</f>
        <v>0</v>
      </c>
      <c r="E140" s="55">
        <f t="shared" si="33"/>
        <v>0</v>
      </c>
      <c r="F140" s="55">
        <f t="shared" si="33"/>
        <v>0</v>
      </c>
      <c r="G140" s="55">
        <f t="shared" si="33"/>
        <v>0</v>
      </c>
    </row>
    <row r="141" spans="1:7" s="16" customFormat="1" ht="25.5" hidden="1" x14ac:dyDescent="0.2">
      <c r="A141" s="49" t="s">
        <v>75</v>
      </c>
      <c r="B141" s="132" t="s">
        <v>259</v>
      </c>
      <c r="C141" s="75">
        <v>200</v>
      </c>
      <c r="D141" s="55">
        <f t="shared" si="33"/>
        <v>0</v>
      </c>
      <c r="E141" s="55">
        <f t="shared" si="33"/>
        <v>0</v>
      </c>
      <c r="F141" s="55">
        <f t="shared" si="33"/>
        <v>0</v>
      </c>
      <c r="G141" s="55">
        <f t="shared" si="33"/>
        <v>0</v>
      </c>
    </row>
    <row r="142" spans="1:7" s="16" customFormat="1" ht="25.5" hidden="1" x14ac:dyDescent="0.2">
      <c r="A142" s="49" t="s">
        <v>76</v>
      </c>
      <c r="B142" s="132" t="s">
        <v>259</v>
      </c>
      <c r="C142" s="75">
        <v>240</v>
      </c>
      <c r="D142" s="55">
        <f>Ведом!F118</f>
        <v>0</v>
      </c>
      <c r="E142" s="55">
        <f>Ведом!G118</f>
        <v>0</v>
      </c>
      <c r="F142" s="55">
        <f>Ведом!H118</f>
        <v>0</v>
      </c>
      <c r="G142" s="55">
        <f>Ведом!I118</f>
        <v>0</v>
      </c>
    </row>
    <row r="143" spans="1:7" s="16" customFormat="1" ht="25.5" hidden="1" x14ac:dyDescent="0.2">
      <c r="A143" s="49" t="s">
        <v>266</v>
      </c>
      <c r="B143" s="132" t="s">
        <v>260</v>
      </c>
      <c r="C143" s="75"/>
      <c r="D143" s="55">
        <f t="shared" ref="D143:G144" si="34">D144</f>
        <v>0</v>
      </c>
      <c r="E143" s="55">
        <f t="shared" si="34"/>
        <v>0</v>
      </c>
      <c r="F143" s="55">
        <f t="shared" si="34"/>
        <v>0</v>
      </c>
      <c r="G143" s="55">
        <f t="shared" si="34"/>
        <v>0</v>
      </c>
    </row>
    <row r="144" spans="1:7" s="16" customFormat="1" ht="25.5" hidden="1" x14ac:dyDescent="0.2">
      <c r="A144" s="49" t="s">
        <v>75</v>
      </c>
      <c r="B144" s="132" t="s">
        <v>260</v>
      </c>
      <c r="C144" s="75">
        <v>200</v>
      </c>
      <c r="D144" s="55">
        <f t="shared" si="34"/>
        <v>0</v>
      </c>
      <c r="E144" s="55">
        <f t="shared" si="34"/>
        <v>0</v>
      </c>
      <c r="F144" s="55">
        <f t="shared" si="34"/>
        <v>0</v>
      </c>
      <c r="G144" s="55">
        <f t="shared" si="34"/>
        <v>0</v>
      </c>
    </row>
    <row r="145" spans="1:11" s="16" customFormat="1" ht="25.5" hidden="1" x14ac:dyDescent="0.2">
      <c r="A145" s="49" t="s">
        <v>76</v>
      </c>
      <c r="B145" s="132" t="s">
        <v>260</v>
      </c>
      <c r="C145" s="75">
        <v>240</v>
      </c>
      <c r="D145" s="55"/>
      <c r="E145" s="55">
        <f>Ведом!G125</f>
        <v>0</v>
      </c>
      <c r="F145" s="55"/>
      <c r="G145" s="55">
        <f>Ведом!I125</f>
        <v>0</v>
      </c>
    </row>
    <row r="146" spans="1:11" s="16" customFormat="1" ht="25.5" hidden="1" x14ac:dyDescent="0.2">
      <c r="A146" s="49" t="s">
        <v>264</v>
      </c>
      <c r="B146" s="132" t="s">
        <v>263</v>
      </c>
      <c r="C146" s="75"/>
      <c r="D146" s="55" t="e">
        <f t="shared" ref="D146:G147" si="35">D147</f>
        <v>#REF!</v>
      </c>
      <c r="E146" s="55" t="e">
        <f t="shared" si="35"/>
        <v>#REF!</v>
      </c>
      <c r="F146" s="55" t="e">
        <f t="shared" si="35"/>
        <v>#REF!</v>
      </c>
      <c r="G146" s="55" t="e">
        <f t="shared" si="35"/>
        <v>#REF!</v>
      </c>
    </row>
    <row r="147" spans="1:11" s="16" customFormat="1" ht="25.5" hidden="1" x14ac:dyDescent="0.2">
      <c r="A147" s="49" t="s">
        <v>75</v>
      </c>
      <c r="B147" s="132" t="s">
        <v>263</v>
      </c>
      <c r="C147" s="75">
        <v>200</v>
      </c>
      <c r="D147" s="55" t="e">
        <f t="shared" si="35"/>
        <v>#REF!</v>
      </c>
      <c r="E147" s="55" t="e">
        <f t="shared" si="35"/>
        <v>#REF!</v>
      </c>
      <c r="F147" s="55" t="e">
        <f t="shared" si="35"/>
        <v>#REF!</v>
      </c>
      <c r="G147" s="55" t="e">
        <f t="shared" si="35"/>
        <v>#REF!</v>
      </c>
    </row>
    <row r="148" spans="1:11" s="16" customFormat="1" ht="25.5" hidden="1" x14ac:dyDescent="0.2">
      <c r="A148" s="49" t="s">
        <v>76</v>
      </c>
      <c r="B148" s="132" t="s">
        <v>263</v>
      </c>
      <c r="C148" s="75">
        <v>240</v>
      </c>
      <c r="D148" s="55" t="e">
        <f>Ведом!#REF!</f>
        <v>#REF!</v>
      </c>
      <c r="E148" s="55" t="e">
        <f>Ведом!#REF!</f>
        <v>#REF!</v>
      </c>
      <c r="F148" s="55" t="e">
        <f>Ведом!#REF!</f>
        <v>#REF!</v>
      </c>
      <c r="G148" s="55" t="e">
        <f>Ведом!#REF!</f>
        <v>#REF!</v>
      </c>
    </row>
    <row r="149" spans="1:11" s="16" customFormat="1" hidden="1" x14ac:dyDescent="0.2">
      <c r="A149" s="49" t="s">
        <v>267</v>
      </c>
      <c r="B149" s="132" t="s">
        <v>261</v>
      </c>
      <c r="C149" s="75"/>
      <c r="D149" s="55">
        <f>D150+D152</f>
        <v>0</v>
      </c>
      <c r="E149" s="55">
        <f t="shared" ref="E149:G149" si="36">E150+E152</f>
        <v>0</v>
      </c>
      <c r="F149" s="55">
        <f t="shared" si="36"/>
        <v>1984.4459999999999</v>
      </c>
      <c r="G149" s="55">
        <f t="shared" si="36"/>
        <v>1984.4459999999999</v>
      </c>
    </row>
    <row r="150" spans="1:11" s="16" customFormat="1" ht="25.5" hidden="1" x14ac:dyDescent="0.2">
      <c r="A150" s="49" t="s">
        <v>102</v>
      </c>
      <c r="B150" s="132" t="s">
        <v>261</v>
      </c>
      <c r="C150" s="75">
        <v>600</v>
      </c>
      <c r="D150" s="55">
        <f t="shared" ref="D150:G150" si="37">D151</f>
        <v>0</v>
      </c>
      <c r="E150" s="55">
        <f t="shared" si="37"/>
        <v>0</v>
      </c>
      <c r="F150" s="55">
        <f t="shared" si="37"/>
        <v>1984.4459999999999</v>
      </c>
      <c r="G150" s="55">
        <f t="shared" si="37"/>
        <v>1984.4459999999999</v>
      </c>
      <c r="K150" s="16" t="s">
        <v>7</v>
      </c>
    </row>
    <row r="151" spans="1:11" s="16" customFormat="1" hidden="1" x14ac:dyDescent="0.2">
      <c r="A151" s="49" t="s">
        <v>103</v>
      </c>
      <c r="B151" s="132" t="s">
        <v>261</v>
      </c>
      <c r="C151" s="75">
        <v>620</v>
      </c>
      <c r="D151" s="55"/>
      <c r="E151" s="55"/>
      <c r="F151" s="55">
        <f>Ведом!H519+Ведом!H523</f>
        <v>1984.4459999999999</v>
      </c>
      <c r="G151" s="55">
        <f>Ведом!I519+Ведом!I523</f>
        <v>1984.4459999999999</v>
      </c>
    </row>
    <row r="152" spans="1:11" s="16" customFormat="1" ht="25.5" hidden="1" x14ac:dyDescent="0.2">
      <c r="A152" s="49" t="s">
        <v>182</v>
      </c>
      <c r="B152" s="132" t="s">
        <v>261</v>
      </c>
      <c r="C152" s="75">
        <v>400</v>
      </c>
      <c r="D152" s="55">
        <f>D153</f>
        <v>0</v>
      </c>
      <c r="E152" s="55">
        <f t="shared" ref="E152:G152" si="38">E153</f>
        <v>0</v>
      </c>
      <c r="F152" s="55">
        <f t="shared" si="38"/>
        <v>0</v>
      </c>
      <c r="G152" s="55">
        <f t="shared" si="38"/>
        <v>0</v>
      </c>
    </row>
    <row r="153" spans="1:11" s="16" customFormat="1" hidden="1" x14ac:dyDescent="0.2">
      <c r="A153" s="49" t="s">
        <v>183</v>
      </c>
      <c r="B153" s="132" t="s">
        <v>261</v>
      </c>
      <c r="C153" s="75">
        <v>410</v>
      </c>
      <c r="D153" s="55">
        <f>Ведом!F514</f>
        <v>0</v>
      </c>
      <c r="E153" s="55">
        <f>Ведом!G514</f>
        <v>0</v>
      </c>
      <c r="F153" s="55">
        <f>Ведом!H514</f>
        <v>0</v>
      </c>
      <c r="G153" s="55">
        <f>Ведом!I514</f>
        <v>0</v>
      </c>
    </row>
    <row r="154" spans="1:11" s="16" customFormat="1" ht="25.5" hidden="1" x14ac:dyDescent="0.2">
      <c r="A154" s="49" t="s">
        <v>268</v>
      </c>
      <c r="B154" s="132" t="s">
        <v>262</v>
      </c>
      <c r="C154" s="75"/>
      <c r="D154" s="55">
        <f t="shared" ref="D154:G155" si="39">D155</f>
        <v>0</v>
      </c>
      <c r="E154" s="55">
        <f t="shared" si="39"/>
        <v>0</v>
      </c>
      <c r="F154" s="55">
        <f t="shared" si="39"/>
        <v>0</v>
      </c>
      <c r="G154" s="55">
        <f t="shared" si="39"/>
        <v>0</v>
      </c>
    </row>
    <row r="155" spans="1:11" ht="25.5" hidden="1" x14ac:dyDescent="0.2">
      <c r="A155" s="49" t="s">
        <v>102</v>
      </c>
      <c r="B155" s="132" t="s">
        <v>262</v>
      </c>
      <c r="C155" s="75">
        <v>600</v>
      </c>
      <c r="D155" s="55">
        <f t="shared" si="39"/>
        <v>0</v>
      </c>
      <c r="E155" s="55">
        <f t="shared" si="39"/>
        <v>0</v>
      </c>
      <c r="F155" s="55">
        <f t="shared" si="39"/>
        <v>0</v>
      </c>
      <c r="G155" s="55">
        <f t="shared" si="39"/>
        <v>0</v>
      </c>
    </row>
    <row r="156" spans="1:11" hidden="1" x14ac:dyDescent="0.2">
      <c r="A156" s="49" t="s">
        <v>103</v>
      </c>
      <c r="B156" s="132" t="s">
        <v>262</v>
      </c>
      <c r="C156" s="75">
        <v>620</v>
      </c>
      <c r="D156" s="55">
        <f>Ведом!F232</f>
        <v>0</v>
      </c>
      <c r="E156" s="55">
        <f>Ведом!G232</f>
        <v>0</v>
      </c>
      <c r="F156" s="55">
        <f>Ведом!H232</f>
        <v>0</v>
      </c>
      <c r="G156" s="55">
        <f>Ведом!I232</f>
        <v>0</v>
      </c>
    </row>
    <row r="157" spans="1:11" x14ac:dyDescent="0.2">
      <c r="A157" s="176" t="s">
        <v>272</v>
      </c>
      <c r="B157" s="177"/>
      <c r="C157" s="178"/>
      <c r="D157" s="56">
        <f>Ведом!F571</f>
        <v>7761.0529999999999</v>
      </c>
      <c r="E157" s="56"/>
      <c r="F157" s="56">
        <f>Ведом!H571</f>
        <v>14161.053</v>
      </c>
      <c r="G157" s="56"/>
    </row>
    <row r="158" spans="1:11" ht="12.75" customHeight="1" x14ac:dyDescent="0.2">
      <c r="A158" s="179" t="s">
        <v>6</v>
      </c>
      <c r="B158" s="180"/>
      <c r="C158" s="181"/>
      <c r="D158" s="56">
        <f>D157+D125+D122+D116+D113+D106+D88+D83+D76+D63+D60+D55+D52+D49+D46+D43+D36+D25+D13+D130+D97+D73+D66+D135+D103</f>
        <v>335374.18200000015</v>
      </c>
      <c r="E158" s="56">
        <f t="shared" ref="E158:G158" si="40">E157+E125+E122+E116+E113+E106+E88+E83+E76+E63+E60+E55+E52+E49+E46+E43+E36+E25+E13+E130+E97+E73+E66+E135+E103</f>
        <v>91576.807000000015</v>
      </c>
      <c r="F158" s="56">
        <f t="shared" si="40"/>
        <v>396809.31900000008</v>
      </c>
      <c r="G158" s="56">
        <f t="shared" si="40"/>
        <v>140667.38099999996</v>
      </c>
      <c r="H158" s="4" t="s">
        <v>334</v>
      </c>
    </row>
    <row r="159" spans="1:11" hidden="1" x14ac:dyDescent="0.2">
      <c r="A159" s="21" t="s">
        <v>159</v>
      </c>
      <c r="B159" s="136"/>
      <c r="C159" s="21"/>
      <c r="D159" s="17">
        <v>0</v>
      </c>
      <c r="E159" s="17">
        <v>0</v>
      </c>
    </row>
    <row r="160" spans="1:11" hidden="1" x14ac:dyDescent="0.2">
      <c r="A160" s="20" t="s">
        <v>159</v>
      </c>
      <c r="B160" s="137"/>
      <c r="C160" s="20"/>
      <c r="D160" s="6">
        <v>0</v>
      </c>
      <c r="E160" s="6">
        <v>0</v>
      </c>
    </row>
    <row r="161" spans="1:5" hidden="1" x14ac:dyDescent="0.2">
      <c r="A161" s="20" t="s">
        <v>159</v>
      </c>
      <c r="B161" s="137"/>
      <c r="C161" s="20"/>
      <c r="D161" s="6">
        <v>0</v>
      </c>
      <c r="E161" s="6">
        <v>0</v>
      </c>
    </row>
    <row r="162" spans="1:5" hidden="1" x14ac:dyDescent="0.2">
      <c r="A162" s="20" t="s">
        <v>159</v>
      </c>
      <c r="B162" s="137"/>
      <c r="C162" s="20"/>
      <c r="D162" s="6">
        <v>0</v>
      </c>
      <c r="E162" s="6">
        <v>0</v>
      </c>
    </row>
    <row r="163" spans="1:5" hidden="1" x14ac:dyDescent="0.2">
      <c r="A163" s="20" t="s">
        <v>159</v>
      </c>
      <c r="B163" s="137"/>
      <c r="C163" s="20"/>
      <c r="D163" s="6">
        <v>0</v>
      </c>
      <c r="E163" s="6">
        <v>0</v>
      </c>
    </row>
    <row r="164" spans="1:5" hidden="1" x14ac:dyDescent="0.2">
      <c r="A164" s="20" t="s">
        <v>159</v>
      </c>
      <c r="B164" s="137"/>
      <c r="C164" s="20"/>
      <c r="D164" s="6">
        <v>0</v>
      </c>
      <c r="E164" s="6">
        <v>0</v>
      </c>
    </row>
    <row r="165" spans="1:5" hidden="1" x14ac:dyDescent="0.2">
      <c r="A165" s="20" t="s">
        <v>159</v>
      </c>
      <c r="B165" s="137"/>
      <c r="C165" s="20"/>
      <c r="D165" s="6">
        <v>0</v>
      </c>
      <c r="E165" s="6">
        <v>0</v>
      </c>
    </row>
    <row r="166" spans="1:5" hidden="1" x14ac:dyDescent="0.2">
      <c r="A166" s="20" t="s">
        <v>159</v>
      </c>
      <c r="B166" s="137"/>
      <c r="C166" s="20"/>
      <c r="D166" s="6">
        <v>0</v>
      </c>
      <c r="E166" s="6">
        <v>0</v>
      </c>
    </row>
    <row r="167" spans="1:5" hidden="1" x14ac:dyDescent="0.2">
      <c r="A167" s="20" t="s">
        <v>159</v>
      </c>
      <c r="B167" s="137"/>
      <c r="C167" s="20"/>
      <c r="D167" s="6">
        <v>0</v>
      </c>
      <c r="E167" s="6">
        <v>0</v>
      </c>
    </row>
    <row r="168" spans="1:5" hidden="1" x14ac:dyDescent="0.2">
      <c r="A168" s="20" t="s">
        <v>159</v>
      </c>
      <c r="B168" s="137"/>
      <c r="C168" s="20"/>
      <c r="D168" s="6">
        <v>0</v>
      </c>
      <c r="E168" s="6">
        <v>0</v>
      </c>
    </row>
    <row r="169" spans="1:5" hidden="1" x14ac:dyDescent="0.2">
      <c r="A169" s="20" t="s">
        <v>159</v>
      </c>
      <c r="B169" s="137"/>
      <c r="C169" s="20"/>
      <c r="D169" s="6">
        <v>0</v>
      </c>
      <c r="E169" s="6">
        <v>0</v>
      </c>
    </row>
    <row r="170" spans="1:5" hidden="1" x14ac:dyDescent="0.2">
      <c r="A170" s="20" t="s">
        <v>159</v>
      </c>
      <c r="B170" s="137"/>
      <c r="C170" s="20"/>
      <c r="D170" s="6">
        <v>0</v>
      </c>
      <c r="E170" s="6">
        <v>0</v>
      </c>
    </row>
    <row r="171" spans="1:5" hidden="1" x14ac:dyDescent="0.2">
      <c r="A171" s="20" t="s">
        <v>159</v>
      </c>
      <c r="B171" s="137"/>
      <c r="C171" s="20"/>
      <c r="D171" s="6">
        <v>0</v>
      </c>
      <c r="E171" s="6">
        <v>0</v>
      </c>
    </row>
    <row r="172" spans="1:5" hidden="1" x14ac:dyDescent="0.2">
      <c r="A172" s="20" t="s">
        <v>159</v>
      </c>
      <c r="B172" s="137"/>
      <c r="C172" s="20"/>
      <c r="D172" s="6">
        <v>0</v>
      </c>
      <c r="E172" s="6">
        <v>0</v>
      </c>
    </row>
    <row r="173" spans="1:5" hidden="1" x14ac:dyDescent="0.2">
      <c r="A173" s="20" t="s">
        <v>159</v>
      </c>
      <c r="B173" s="137"/>
      <c r="C173" s="20"/>
      <c r="D173" s="6">
        <v>0</v>
      </c>
      <c r="E173" s="6">
        <v>0</v>
      </c>
    </row>
    <row r="174" spans="1:5" hidden="1" x14ac:dyDescent="0.2">
      <c r="A174" s="20" t="s">
        <v>159</v>
      </c>
      <c r="B174" s="137"/>
      <c r="C174" s="20"/>
      <c r="D174" s="6">
        <v>0</v>
      </c>
      <c r="E174" s="6">
        <v>0</v>
      </c>
    </row>
    <row r="175" spans="1:5" hidden="1" x14ac:dyDescent="0.2">
      <c r="A175" s="20" t="s">
        <v>159</v>
      </c>
      <c r="B175" s="137"/>
      <c r="C175" s="20"/>
      <c r="D175" s="6">
        <v>0</v>
      </c>
      <c r="E175" s="6">
        <v>0</v>
      </c>
    </row>
    <row r="176" spans="1:5" hidden="1" x14ac:dyDescent="0.2">
      <c r="A176" s="20" t="s">
        <v>159</v>
      </c>
      <c r="B176" s="137"/>
      <c r="C176" s="20"/>
      <c r="D176" s="6">
        <v>0</v>
      </c>
      <c r="E176" s="6">
        <v>0</v>
      </c>
    </row>
    <row r="177" spans="1:5" hidden="1" x14ac:dyDescent="0.2">
      <c r="A177" s="20" t="s">
        <v>159</v>
      </c>
      <c r="B177" s="137"/>
      <c r="C177" s="20"/>
      <c r="D177" s="6">
        <v>0</v>
      </c>
      <c r="E177" s="6">
        <v>0</v>
      </c>
    </row>
    <row r="178" spans="1:5" hidden="1" x14ac:dyDescent="0.2">
      <c r="A178" s="20" t="s">
        <v>159</v>
      </c>
      <c r="B178" s="137"/>
      <c r="C178" s="20"/>
      <c r="D178" s="6">
        <v>0</v>
      </c>
      <c r="E178" s="6">
        <v>0</v>
      </c>
    </row>
    <row r="179" spans="1:5" hidden="1" x14ac:dyDescent="0.2">
      <c r="A179" s="20" t="s">
        <v>159</v>
      </c>
      <c r="B179" s="137"/>
      <c r="C179" s="20"/>
      <c r="D179" s="6">
        <v>0</v>
      </c>
      <c r="E179" s="6">
        <v>0</v>
      </c>
    </row>
    <row r="180" spans="1:5" hidden="1" x14ac:dyDescent="0.2">
      <c r="A180" s="20" t="s">
        <v>159</v>
      </c>
      <c r="B180" s="137"/>
      <c r="C180" s="20"/>
      <c r="D180" s="6">
        <v>0</v>
      </c>
      <c r="E180" s="6">
        <v>0</v>
      </c>
    </row>
    <row r="181" spans="1:5" hidden="1" x14ac:dyDescent="0.2">
      <c r="A181" s="20" t="s">
        <v>159</v>
      </c>
      <c r="B181" s="137"/>
      <c r="C181" s="20"/>
      <c r="D181" s="6">
        <v>0</v>
      </c>
      <c r="E181" s="6">
        <v>0</v>
      </c>
    </row>
    <row r="182" spans="1:5" hidden="1" x14ac:dyDescent="0.2">
      <c r="A182" s="20" t="s">
        <v>159</v>
      </c>
      <c r="B182" s="137"/>
      <c r="C182" s="20"/>
      <c r="D182" s="6">
        <v>0</v>
      </c>
      <c r="E182" s="6">
        <v>0</v>
      </c>
    </row>
    <row r="183" spans="1:5" hidden="1" x14ac:dyDescent="0.2">
      <c r="A183" s="20" t="s">
        <v>159</v>
      </c>
      <c r="B183" s="137"/>
      <c r="C183" s="20"/>
      <c r="D183" s="6">
        <v>0</v>
      </c>
      <c r="E183" s="6">
        <v>0</v>
      </c>
    </row>
    <row r="184" spans="1:5" hidden="1" x14ac:dyDescent="0.2">
      <c r="A184" s="20" t="s">
        <v>159</v>
      </c>
      <c r="B184" s="137"/>
      <c r="C184" s="20"/>
      <c r="D184" s="6">
        <v>0</v>
      </c>
      <c r="E184" s="6">
        <v>0</v>
      </c>
    </row>
    <row r="185" spans="1:5" hidden="1" x14ac:dyDescent="0.2">
      <c r="A185" s="20" t="s">
        <v>159</v>
      </c>
      <c r="B185" s="137"/>
      <c r="C185" s="20"/>
      <c r="D185" s="6">
        <v>0</v>
      </c>
      <c r="E185" s="6">
        <v>0</v>
      </c>
    </row>
    <row r="186" spans="1:5" hidden="1" x14ac:dyDescent="0.2">
      <c r="A186" s="20" t="s">
        <v>159</v>
      </c>
      <c r="B186" s="137"/>
      <c r="C186" s="20"/>
      <c r="D186" s="6">
        <v>0</v>
      </c>
      <c r="E186" s="6">
        <v>0</v>
      </c>
    </row>
    <row r="187" spans="1:5" hidden="1" x14ac:dyDescent="0.2">
      <c r="A187" s="20" t="s">
        <v>159</v>
      </c>
      <c r="B187" s="137"/>
      <c r="C187" s="20"/>
      <c r="D187" s="6">
        <v>0</v>
      </c>
      <c r="E187" s="6">
        <v>0</v>
      </c>
    </row>
    <row r="188" spans="1:5" hidden="1" x14ac:dyDescent="0.2">
      <c r="A188" s="20" t="s">
        <v>159</v>
      </c>
      <c r="B188" s="137"/>
      <c r="C188" s="20"/>
      <c r="D188" s="6">
        <v>0</v>
      </c>
      <c r="E188" s="6">
        <v>0</v>
      </c>
    </row>
    <row r="189" spans="1:5" hidden="1" x14ac:dyDescent="0.2">
      <c r="A189" s="20" t="s">
        <v>159</v>
      </c>
      <c r="B189" s="137"/>
      <c r="C189" s="20"/>
      <c r="D189" s="6">
        <v>0</v>
      </c>
      <c r="E189" s="6">
        <v>0</v>
      </c>
    </row>
    <row r="190" spans="1:5" hidden="1" x14ac:dyDescent="0.2">
      <c r="A190" s="20" t="s">
        <v>159</v>
      </c>
      <c r="B190" s="137"/>
      <c r="C190" s="20"/>
      <c r="D190" s="6">
        <v>0</v>
      </c>
      <c r="E190" s="6">
        <v>0</v>
      </c>
    </row>
    <row r="191" spans="1:5" hidden="1" x14ac:dyDescent="0.2">
      <c r="A191" s="20" t="s">
        <v>159</v>
      </c>
      <c r="B191" s="137"/>
      <c r="C191" s="20"/>
      <c r="D191" s="6">
        <v>0</v>
      </c>
      <c r="E191" s="6">
        <v>0</v>
      </c>
    </row>
    <row r="192" spans="1:5" hidden="1" x14ac:dyDescent="0.2">
      <c r="A192" s="20" t="s">
        <v>159</v>
      </c>
      <c r="B192" s="137"/>
      <c r="C192" s="20"/>
      <c r="D192" s="6">
        <v>0</v>
      </c>
      <c r="E192" s="6">
        <v>0</v>
      </c>
    </row>
    <row r="193" spans="1:5" hidden="1" x14ac:dyDescent="0.2">
      <c r="A193" s="20" t="s">
        <v>159</v>
      </c>
      <c r="B193" s="137"/>
      <c r="C193" s="20"/>
      <c r="D193" s="6">
        <v>0</v>
      </c>
      <c r="E193" s="6">
        <v>0</v>
      </c>
    </row>
    <row r="194" spans="1:5" hidden="1" x14ac:dyDescent="0.2">
      <c r="A194" s="20" t="s">
        <v>159</v>
      </c>
      <c r="B194" s="137"/>
      <c r="C194" s="20"/>
      <c r="D194" s="6">
        <v>0</v>
      </c>
      <c r="E194" s="6">
        <v>0</v>
      </c>
    </row>
    <row r="195" spans="1:5" hidden="1" x14ac:dyDescent="0.2">
      <c r="A195" s="20" t="s">
        <v>159</v>
      </c>
      <c r="B195" s="137"/>
      <c r="C195" s="20"/>
      <c r="D195" s="6">
        <v>0</v>
      </c>
      <c r="E195" s="6">
        <v>0</v>
      </c>
    </row>
    <row r="196" spans="1:5" hidden="1" x14ac:dyDescent="0.2">
      <c r="A196" s="20" t="s">
        <v>159</v>
      </c>
      <c r="B196" s="137"/>
      <c r="C196" s="20"/>
      <c r="D196" s="6">
        <v>0</v>
      </c>
      <c r="E196" s="6">
        <v>0</v>
      </c>
    </row>
    <row r="197" spans="1:5" hidden="1" x14ac:dyDescent="0.2">
      <c r="A197" s="20" t="s">
        <v>159</v>
      </c>
      <c r="B197" s="137"/>
      <c r="C197" s="20"/>
      <c r="D197" s="6">
        <v>0</v>
      </c>
      <c r="E197" s="6">
        <v>0</v>
      </c>
    </row>
    <row r="198" spans="1:5" hidden="1" x14ac:dyDescent="0.2">
      <c r="A198" s="20" t="s">
        <v>159</v>
      </c>
      <c r="B198" s="137"/>
      <c r="C198" s="20"/>
      <c r="D198" s="6">
        <v>0</v>
      </c>
      <c r="E198" s="6">
        <v>0</v>
      </c>
    </row>
    <row r="199" spans="1:5" hidden="1" x14ac:dyDescent="0.2">
      <c r="A199" s="20" t="s">
        <v>159</v>
      </c>
      <c r="B199" s="137"/>
      <c r="C199" s="20"/>
      <c r="D199" s="6">
        <v>0</v>
      </c>
      <c r="E199" s="6">
        <v>0</v>
      </c>
    </row>
    <row r="200" spans="1:5" hidden="1" x14ac:dyDescent="0.2">
      <c r="A200" s="20" t="s">
        <v>159</v>
      </c>
      <c r="B200" s="137"/>
      <c r="C200" s="20"/>
      <c r="D200" s="6">
        <v>0</v>
      </c>
      <c r="E200" s="6">
        <v>0</v>
      </c>
    </row>
    <row r="201" spans="1:5" hidden="1" x14ac:dyDescent="0.2">
      <c r="A201" s="20" t="s">
        <v>159</v>
      </c>
      <c r="B201" s="137"/>
      <c r="C201" s="20"/>
      <c r="D201" s="6">
        <v>0</v>
      </c>
      <c r="E201" s="6">
        <v>0</v>
      </c>
    </row>
    <row r="202" spans="1:5" hidden="1" x14ac:dyDescent="0.2">
      <c r="A202" s="20" t="s">
        <v>159</v>
      </c>
      <c r="B202" s="137"/>
      <c r="C202" s="20"/>
      <c r="D202" s="6">
        <v>0</v>
      </c>
      <c r="E202" s="6">
        <v>0</v>
      </c>
    </row>
    <row r="203" spans="1:5" hidden="1" x14ac:dyDescent="0.2">
      <c r="A203" s="20" t="s">
        <v>159</v>
      </c>
      <c r="B203" s="137"/>
      <c r="C203" s="20"/>
      <c r="D203" s="6">
        <v>0</v>
      </c>
      <c r="E203" s="6">
        <v>0</v>
      </c>
    </row>
    <row r="204" spans="1:5" hidden="1" x14ac:dyDescent="0.2">
      <c r="A204" s="20" t="s">
        <v>159</v>
      </c>
      <c r="B204" s="137"/>
      <c r="C204" s="20"/>
      <c r="D204" s="6">
        <v>0</v>
      </c>
      <c r="E204" s="6">
        <v>0</v>
      </c>
    </row>
    <row r="205" spans="1:5" hidden="1" x14ac:dyDescent="0.2">
      <c r="A205" s="20" t="s">
        <v>159</v>
      </c>
      <c r="B205" s="137"/>
      <c r="C205" s="20"/>
      <c r="D205" s="6">
        <v>0</v>
      </c>
      <c r="E205" s="6">
        <v>0</v>
      </c>
    </row>
    <row r="206" spans="1:5" hidden="1" x14ac:dyDescent="0.2">
      <c r="A206" s="20" t="s">
        <v>159</v>
      </c>
      <c r="B206" s="137"/>
      <c r="C206" s="20"/>
      <c r="D206" s="6">
        <v>0</v>
      </c>
      <c r="E206" s="6">
        <v>0</v>
      </c>
    </row>
    <row r="207" spans="1:5" hidden="1" x14ac:dyDescent="0.2">
      <c r="A207" s="20" t="s">
        <v>159</v>
      </c>
      <c r="B207" s="137"/>
      <c r="C207" s="20"/>
      <c r="D207" s="6">
        <v>0</v>
      </c>
      <c r="E207" s="6">
        <v>0</v>
      </c>
    </row>
    <row r="208" spans="1:5" hidden="1" x14ac:dyDescent="0.2">
      <c r="A208" s="20" t="s">
        <v>159</v>
      </c>
      <c r="B208" s="137"/>
      <c r="C208" s="20"/>
      <c r="D208" s="6">
        <v>0</v>
      </c>
      <c r="E208" s="6">
        <v>0</v>
      </c>
    </row>
    <row r="209" spans="1:5" hidden="1" x14ac:dyDescent="0.2">
      <c r="A209" s="20" t="s">
        <v>159</v>
      </c>
      <c r="B209" s="137"/>
      <c r="C209" s="20"/>
      <c r="D209" s="6">
        <v>0</v>
      </c>
      <c r="E209" s="6">
        <v>0</v>
      </c>
    </row>
    <row r="210" spans="1:5" hidden="1" x14ac:dyDescent="0.2">
      <c r="A210" s="20" t="s">
        <v>159</v>
      </c>
      <c r="B210" s="137"/>
      <c r="C210" s="20"/>
      <c r="D210" s="6">
        <v>0</v>
      </c>
      <c r="E210" s="6">
        <v>0</v>
      </c>
    </row>
    <row r="211" spans="1:5" hidden="1" x14ac:dyDescent="0.2">
      <c r="A211" s="20" t="s">
        <v>159</v>
      </c>
      <c r="B211" s="137"/>
      <c r="C211" s="20"/>
      <c r="D211" s="6">
        <v>0</v>
      </c>
      <c r="E211" s="6">
        <v>0</v>
      </c>
    </row>
    <row r="212" spans="1:5" hidden="1" x14ac:dyDescent="0.2">
      <c r="A212" s="20" t="s">
        <v>159</v>
      </c>
      <c r="B212" s="137"/>
      <c r="C212" s="20"/>
      <c r="D212" s="6">
        <v>0</v>
      </c>
      <c r="E212" s="6">
        <v>0</v>
      </c>
    </row>
    <row r="213" spans="1:5" hidden="1" x14ac:dyDescent="0.2">
      <c r="A213" s="20" t="s">
        <v>159</v>
      </c>
      <c r="B213" s="137"/>
      <c r="C213" s="20"/>
      <c r="D213" s="6">
        <v>0</v>
      </c>
      <c r="E213" s="6">
        <v>0</v>
      </c>
    </row>
    <row r="214" spans="1:5" hidden="1" x14ac:dyDescent="0.2">
      <c r="A214" s="20" t="s">
        <v>159</v>
      </c>
      <c r="B214" s="137"/>
      <c r="C214" s="20"/>
      <c r="D214" s="6">
        <v>0</v>
      </c>
      <c r="E214" s="6">
        <v>0</v>
      </c>
    </row>
    <row r="215" spans="1:5" hidden="1" x14ac:dyDescent="0.2">
      <c r="A215" s="20" t="s">
        <v>159</v>
      </c>
      <c r="B215" s="137"/>
      <c r="C215" s="20"/>
      <c r="D215" s="6">
        <v>0</v>
      </c>
      <c r="E215" s="6">
        <v>0</v>
      </c>
    </row>
    <row r="216" spans="1:5" hidden="1" x14ac:dyDescent="0.2">
      <c r="A216" s="20" t="s">
        <v>159</v>
      </c>
      <c r="B216" s="137"/>
      <c r="C216" s="20"/>
      <c r="D216" s="6">
        <v>0</v>
      </c>
      <c r="E216" s="6">
        <v>0</v>
      </c>
    </row>
    <row r="217" spans="1:5" hidden="1" x14ac:dyDescent="0.2">
      <c r="A217" s="20" t="s">
        <v>159</v>
      </c>
      <c r="B217" s="137"/>
      <c r="C217" s="20"/>
      <c r="D217" s="6">
        <v>0</v>
      </c>
      <c r="E217" s="6">
        <v>0</v>
      </c>
    </row>
    <row r="218" spans="1:5" hidden="1" x14ac:dyDescent="0.2">
      <c r="A218" s="20" t="s">
        <v>159</v>
      </c>
      <c r="B218" s="137"/>
      <c r="C218" s="20"/>
      <c r="D218" s="6">
        <v>0</v>
      </c>
      <c r="E218" s="6">
        <v>0</v>
      </c>
    </row>
    <row r="219" spans="1:5" hidden="1" x14ac:dyDescent="0.2">
      <c r="A219" s="20" t="s">
        <v>159</v>
      </c>
      <c r="B219" s="137"/>
      <c r="C219" s="20"/>
      <c r="D219" s="6">
        <v>0</v>
      </c>
      <c r="E219" s="6">
        <v>0</v>
      </c>
    </row>
    <row r="220" spans="1:5" hidden="1" x14ac:dyDescent="0.2">
      <c r="A220" s="20" t="s">
        <v>159</v>
      </c>
      <c r="B220" s="137"/>
      <c r="C220" s="20"/>
      <c r="D220" s="6">
        <v>0</v>
      </c>
      <c r="E220" s="6">
        <v>0</v>
      </c>
    </row>
    <row r="221" spans="1:5" hidden="1" x14ac:dyDescent="0.2">
      <c r="A221" s="20" t="s">
        <v>159</v>
      </c>
      <c r="B221" s="137"/>
      <c r="C221" s="20"/>
      <c r="D221" s="6">
        <v>0</v>
      </c>
      <c r="E221" s="6">
        <v>0</v>
      </c>
    </row>
    <row r="222" spans="1:5" hidden="1" x14ac:dyDescent="0.2">
      <c r="A222" s="20" t="s">
        <v>159</v>
      </c>
      <c r="B222" s="137"/>
      <c r="C222" s="20"/>
      <c r="D222" s="6">
        <v>0</v>
      </c>
      <c r="E222" s="6">
        <v>0</v>
      </c>
    </row>
    <row r="223" spans="1:5" hidden="1" x14ac:dyDescent="0.2">
      <c r="A223" s="20" t="s">
        <v>159</v>
      </c>
      <c r="B223" s="137"/>
      <c r="C223" s="20"/>
      <c r="D223" s="6">
        <v>0</v>
      </c>
      <c r="E223" s="6">
        <v>0</v>
      </c>
    </row>
    <row r="224" spans="1:5" hidden="1" x14ac:dyDescent="0.2">
      <c r="A224" s="20" t="s">
        <v>159</v>
      </c>
      <c r="B224" s="137"/>
      <c r="C224" s="20"/>
      <c r="D224" s="6">
        <v>0</v>
      </c>
      <c r="E224" s="6">
        <v>0</v>
      </c>
    </row>
    <row r="225" spans="1:7" hidden="1" x14ac:dyDescent="0.2">
      <c r="A225" s="20" t="s">
        <v>159</v>
      </c>
      <c r="B225" s="137"/>
      <c r="C225" s="20"/>
      <c r="D225" s="6">
        <v>0</v>
      </c>
      <c r="E225" s="6">
        <v>0</v>
      </c>
    </row>
    <row r="226" spans="1:7" hidden="1" x14ac:dyDescent="0.2">
      <c r="A226" s="20" t="s">
        <v>159</v>
      </c>
      <c r="B226" s="137"/>
      <c r="C226" s="20"/>
      <c r="D226" s="6">
        <v>0</v>
      </c>
      <c r="E226" s="6">
        <v>0</v>
      </c>
    </row>
    <row r="227" spans="1:7" hidden="1" x14ac:dyDescent="0.2">
      <c r="A227" s="20" t="s">
        <v>159</v>
      </c>
      <c r="B227" s="137"/>
      <c r="C227" s="20"/>
      <c r="D227" s="6">
        <v>0</v>
      </c>
      <c r="E227" s="6">
        <v>0</v>
      </c>
    </row>
    <row r="228" spans="1:7" hidden="1" x14ac:dyDescent="0.2">
      <c r="A228" s="20" t="s">
        <v>159</v>
      </c>
      <c r="B228" s="137"/>
      <c r="C228" s="20"/>
      <c r="D228" s="6">
        <v>0</v>
      </c>
      <c r="E228" s="6">
        <v>0</v>
      </c>
    </row>
    <row r="229" spans="1:7" hidden="1" x14ac:dyDescent="0.2">
      <c r="A229" s="20" t="s">
        <v>159</v>
      </c>
      <c r="B229" s="137"/>
      <c r="C229" s="20"/>
      <c r="D229" s="6">
        <v>0</v>
      </c>
      <c r="E229" s="6">
        <v>0</v>
      </c>
    </row>
    <row r="230" spans="1:7" hidden="1" x14ac:dyDescent="0.2">
      <c r="A230" s="20" t="s">
        <v>159</v>
      </c>
      <c r="B230" s="137"/>
      <c r="C230" s="20"/>
      <c r="D230" s="6">
        <v>0</v>
      </c>
      <c r="E230" s="6">
        <v>0</v>
      </c>
    </row>
    <row r="231" spans="1:7" hidden="1" x14ac:dyDescent="0.2">
      <c r="A231" s="20" t="s">
        <v>159</v>
      </c>
      <c r="B231" s="137"/>
      <c r="C231" s="20"/>
      <c r="D231" s="6">
        <v>0</v>
      </c>
      <c r="E231" s="6">
        <v>0</v>
      </c>
    </row>
    <row r="232" spans="1:7" hidden="1" x14ac:dyDescent="0.2">
      <c r="A232" s="20" t="s">
        <v>159</v>
      </c>
      <c r="B232" s="137"/>
      <c r="C232" s="20"/>
      <c r="D232" s="6">
        <v>0</v>
      </c>
      <c r="E232" s="6">
        <v>0</v>
      </c>
    </row>
    <row r="233" spans="1:7" hidden="1" x14ac:dyDescent="0.2">
      <c r="A233" s="20" t="s">
        <v>159</v>
      </c>
      <c r="B233" s="137"/>
      <c r="C233" s="20"/>
      <c r="D233" s="6">
        <v>0</v>
      </c>
      <c r="E233" s="6">
        <v>0</v>
      </c>
    </row>
    <row r="234" spans="1:7" hidden="1" x14ac:dyDescent="0.2">
      <c r="A234" s="20" t="s">
        <v>159</v>
      </c>
      <c r="B234" s="137"/>
      <c r="C234" s="20"/>
      <c r="D234" s="6">
        <v>0</v>
      </c>
      <c r="E234" s="6">
        <v>0</v>
      </c>
    </row>
    <row r="235" spans="1:7" x14ac:dyDescent="0.2">
      <c r="D235" s="64"/>
    </row>
    <row r="236" spans="1:7" x14ac:dyDescent="0.2">
      <c r="D236" s="64"/>
    </row>
    <row r="237" spans="1:7" x14ac:dyDescent="0.2">
      <c r="D237" s="23">
        <v>335372.609</v>
      </c>
      <c r="E237" s="24">
        <v>91575.755000000005</v>
      </c>
      <c r="F237" s="52">
        <v>394848.467</v>
      </c>
      <c r="G237" s="52">
        <v>140668.103</v>
      </c>
    </row>
    <row r="238" spans="1:7" x14ac:dyDescent="0.2">
      <c r="D238" s="23">
        <f>D237-D158</f>
        <v>-1.5730000001494773</v>
      </c>
      <c r="E238" s="23">
        <f t="shared" ref="E238:G238" si="41">E237-E158</f>
        <v>-1.0520000000105938</v>
      </c>
      <c r="F238" s="23">
        <f t="shared" si="41"/>
        <v>-1960.8520000000717</v>
      </c>
      <c r="G238" s="23">
        <f t="shared" si="41"/>
        <v>0.72200000003795139</v>
      </c>
    </row>
  </sheetData>
  <sheetProtection selectLockedCells="1" selectUnlockedCells="1"/>
  <mergeCells count="14">
    <mergeCell ref="A157:C157"/>
    <mergeCell ref="A158:C158"/>
    <mergeCell ref="A2:G2"/>
    <mergeCell ref="A3:G3"/>
    <mergeCell ref="A4:G4"/>
    <mergeCell ref="A5:G5"/>
    <mergeCell ref="A6:G6"/>
    <mergeCell ref="A8:G8"/>
    <mergeCell ref="D11:E11"/>
    <mergeCell ref="F11:G11"/>
    <mergeCell ref="D10:G10"/>
    <mergeCell ref="A10:A12"/>
    <mergeCell ref="B10:B12"/>
    <mergeCell ref="C10:C12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2025-01-28T11:19:09Z</cp:lastPrinted>
  <dcterms:created xsi:type="dcterms:W3CDTF">2016-12-23T12:59:32Z</dcterms:created>
  <dcterms:modified xsi:type="dcterms:W3CDTF">2025-01-30T06:08:49Z</dcterms:modified>
</cp:coreProperties>
</file>