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activeX/activeX2.xml" ContentType="application/vnd.ms-office.activeX+xml"/>
  <Override PartName="/xl/activeX/activeX2.bin" ContentType="application/vnd.ms-office.activeX"/>
  <Override PartName="/xl/comments2.xml" ContentType="application/vnd.openxmlformats-officedocument.spreadsheetml.comments+xml"/>
  <Override PartName="/xl/drawings/drawing3.xml" ContentType="application/vnd.openxmlformats-officedocument.drawing+xml"/>
  <Override PartName="/xl/activeX/activeX3.xml" ContentType="application/vnd.ms-office.activeX+xml"/>
  <Override PartName="/xl/activeX/activeX3.bin" ContentType="application/vnd.ms-office.activeX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230" windowWidth="15510" windowHeight="9555"/>
  </bookViews>
  <sheets>
    <sheet name="Ведом" sheetId="1" r:id="rId1"/>
    <sheet name="Функц" sheetId="2" r:id="rId2"/>
    <sheet name="ЦСР" sheetId="7" r:id="rId3"/>
  </sheets>
  <externalReferences>
    <externalReference r:id="rId4"/>
  </externalReferences>
  <definedNames>
    <definedName name="_xlnm._FilterDatabase" localSheetId="0" hidden="1">Ведом!$A$7:$G$14</definedName>
    <definedName name="Items">#REF!</definedName>
    <definedName name="КВСР">[1]список!$D$2:$D$17</definedName>
    <definedName name="НаименДолжн">'[1]Штатное расписание'!$B$8:$B$307</definedName>
    <definedName name="_xlnm.Print_Area" localSheetId="0">Ведом!$A$1:$G$496</definedName>
    <definedName name="_xlnm.Print_Area" localSheetId="1">Функц!$A$1:$D$149</definedName>
    <definedName name="_xlnm.Print_Area" localSheetId="2">ЦСР!$A$1:$E$236</definedName>
    <definedName name="Организация">OFFSET([1]список!$E$1,MATCH('[1]Данные по учрежд'!$B$2,[1]список!$E$1:$E$65536,0)-1,1,COUNTIF([1]список!$E$1:$E$65536,'[1]Данные по учрежд'!$B$2),1)</definedName>
    <definedName name="СубКОСГУ">[1]список!$B$1:$B$17</definedName>
    <definedName name="ТипСредств">[1]список!$C$2:$C$8</definedName>
    <definedName name="ЭКР">[1]список!$A$2:$A$21</definedName>
  </definedNames>
  <calcPr calcId="144525" iterate="1"/>
</workbook>
</file>

<file path=xl/calcChain.xml><?xml version="1.0" encoding="utf-8"?>
<calcChain xmlns="http://schemas.openxmlformats.org/spreadsheetml/2006/main">
  <c r="E81" i="7" l="1"/>
  <c r="D81" i="7"/>
  <c r="E88" i="7"/>
  <c r="D88" i="7"/>
  <c r="E89" i="7"/>
  <c r="D89" i="7"/>
  <c r="G310" i="1" l="1"/>
  <c r="E141" i="7" l="1"/>
  <c r="D141" i="7"/>
  <c r="C62" i="2" l="1"/>
  <c r="E27" i="7" l="1"/>
  <c r="D27" i="7"/>
  <c r="D68" i="7" l="1"/>
  <c r="E68" i="7"/>
  <c r="E67" i="7" s="1"/>
  <c r="G395" i="1"/>
  <c r="G105" i="1"/>
  <c r="G104" i="1" s="1"/>
  <c r="F105" i="1"/>
  <c r="F104" i="1" s="1"/>
  <c r="F247" i="1" l="1"/>
  <c r="F246" i="1" s="1"/>
  <c r="D67" i="7" l="1"/>
  <c r="G223" i="1" l="1"/>
  <c r="F35" i="1" l="1"/>
  <c r="D127" i="7" l="1"/>
  <c r="F299" i="1"/>
  <c r="F298" i="1" s="1"/>
  <c r="E120" i="7" l="1"/>
  <c r="E119" i="7" s="1"/>
  <c r="D120" i="7"/>
  <c r="G364" i="1"/>
  <c r="F364" i="1"/>
  <c r="G198" i="1" l="1"/>
  <c r="G192" i="1" s="1"/>
  <c r="G328" i="1"/>
  <c r="G327" i="1" s="1"/>
  <c r="G216" i="1" l="1"/>
  <c r="G210" i="1" s="1"/>
  <c r="E140" i="7" l="1"/>
  <c r="D140" i="7"/>
  <c r="G229" i="1"/>
  <c r="G228" i="1" s="1"/>
  <c r="G227" i="1" s="1"/>
  <c r="F229" i="1"/>
  <c r="F228" i="1" s="1"/>
  <c r="F227" i="1" s="1"/>
  <c r="G308" i="1" l="1"/>
  <c r="G225" i="1"/>
  <c r="F308" i="1" l="1"/>
  <c r="F162" i="1"/>
  <c r="G162" i="1"/>
  <c r="G155" i="1" l="1"/>
  <c r="E115" i="7" l="1"/>
  <c r="D115" i="7"/>
  <c r="D121" i="7" l="1"/>
  <c r="D119" i="7" s="1"/>
  <c r="G334" i="1"/>
  <c r="F337" i="1"/>
  <c r="D136" i="7"/>
  <c r="D135" i="7" s="1"/>
  <c r="F489" i="1"/>
  <c r="F276" i="1" l="1"/>
  <c r="E118" i="7" l="1"/>
  <c r="D118" i="7"/>
  <c r="G333" i="1"/>
  <c r="F334" i="1"/>
  <c r="F333" i="1" s="1"/>
  <c r="D114" i="7" l="1"/>
  <c r="D111" i="7" s="1"/>
  <c r="E114" i="7"/>
  <c r="E111" i="7" s="1"/>
  <c r="D134" i="7"/>
  <c r="G484" i="1" l="1"/>
  <c r="G483" i="1" s="1"/>
  <c r="G482" i="1" s="1"/>
  <c r="F487" i="1"/>
  <c r="E104" i="7" l="1"/>
  <c r="D104" i="7"/>
  <c r="G441" i="1" l="1"/>
  <c r="G440" i="1" s="1"/>
  <c r="F441" i="1"/>
  <c r="F440" i="1" s="1"/>
  <c r="E125" i="7" l="1"/>
  <c r="D129" i="7"/>
  <c r="D126" i="7"/>
  <c r="E98" i="7"/>
  <c r="D98" i="7"/>
  <c r="E96" i="7"/>
  <c r="D96" i="7"/>
  <c r="G386" i="1"/>
  <c r="G385" i="1" s="1"/>
  <c r="F386" i="1"/>
  <c r="F385" i="1" s="1"/>
  <c r="F225" i="1" l="1"/>
  <c r="F223" i="1"/>
  <c r="G222" i="1" l="1"/>
  <c r="F222" i="1"/>
  <c r="D132" i="7"/>
  <c r="F485" i="1" l="1"/>
  <c r="F484" i="1" s="1"/>
  <c r="D143" i="7" l="1"/>
  <c r="D145" i="7"/>
  <c r="F483" i="1"/>
  <c r="F482" i="1" s="1"/>
  <c r="E29" i="7" l="1"/>
  <c r="E28" i="7" s="1"/>
  <c r="D29" i="7"/>
  <c r="D28" i="7" s="1"/>
  <c r="G154" i="1" l="1"/>
  <c r="G153" i="1" s="1"/>
  <c r="D79" i="2" s="1"/>
  <c r="F155" i="1"/>
  <c r="F154" i="1" s="1"/>
  <c r="F153" i="1" s="1"/>
  <c r="C79" i="2" l="1"/>
  <c r="F73" i="1"/>
  <c r="D128" i="7" l="1"/>
  <c r="D125" i="7" s="1"/>
  <c r="F151" i="1"/>
  <c r="F150" i="1" s="1"/>
  <c r="D133" i="7" l="1"/>
  <c r="D131" i="7"/>
  <c r="D130" i="7" l="1"/>
  <c r="F75" i="1"/>
  <c r="E83" i="7" l="1"/>
  <c r="F328" i="1"/>
  <c r="F327" i="1" s="1"/>
  <c r="F331" i="1"/>
  <c r="F330" i="1" s="1"/>
  <c r="G331" i="1"/>
  <c r="G330" i="1" s="1"/>
  <c r="G362" i="1"/>
  <c r="F362" i="1"/>
  <c r="G361" i="1" l="1"/>
  <c r="E117" i="7" s="1"/>
  <c r="E116" i="7" s="1"/>
  <c r="F361" i="1"/>
  <c r="D117" i="7" s="1"/>
  <c r="G360" i="1"/>
  <c r="D49" i="2" s="1"/>
  <c r="G86" i="1"/>
  <c r="G79" i="1" s="1"/>
  <c r="F360" i="1" l="1"/>
  <c r="C49" i="2" s="1"/>
  <c r="G148" i="1"/>
  <c r="G142" i="1" s="1"/>
  <c r="G141" i="1" s="1"/>
  <c r="E139" i="7" l="1"/>
  <c r="D139" i="7"/>
  <c r="G444" i="1" l="1"/>
  <c r="G443" i="1" s="1"/>
  <c r="G439" i="1" s="1"/>
  <c r="F444" i="1"/>
  <c r="F443" i="1" s="1"/>
  <c r="F439" i="1" l="1"/>
  <c r="C74" i="2" s="1"/>
  <c r="D74" i="2"/>
  <c r="G202" i="1"/>
  <c r="G201" i="1" s="1"/>
  <c r="G200" i="1" s="1"/>
  <c r="G191" i="1" s="1"/>
  <c r="F201" i="1"/>
  <c r="F200" i="1" s="1"/>
  <c r="E85" i="7" l="1"/>
  <c r="D85" i="7"/>
  <c r="E91" i="7"/>
  <c r="D91" i="7"/>
  <c r="G114" i="1" l="1"/>
  <c r="E31" i="7" l="1"/>
  <c r="E30" i="7" s="1"/>
  <c r="D31" i="7"/>
  <c r="D30" i="7" s="1"/>
  <c r="G132" i="1"/>
  <c r="G58" i="1"/>
  <c r="G55" i="1" s="1"/>
  <c r="G54" i="1" s="1"/>
  <c r="D137" i="2" s="1"/>
  <c r="G166" i="1" l="1"/>
  <c r="G165" i="1" s="1"/>
  <c r="G164" i="1" s="1"/>
  <c r="D108" i="2" s="1"/>
  <c r="F37" i="1" l="1"/>
  <c r="G358" i="1" l="1"/>
  <c r="G357" i="1" s="1"/>
  <c r="G353" i="1" s="1"/>
  <c r="F358" i="1"/>
  <c r="F357" i="1" s="1"/>
  <c r="F77" i="1"/>
  <c r="F68" i="1" s="1"/>
  <c r="D20" i="7" l="1"/>
  <c r="D19" i="7"/>
  <c r="E80" i="7" l="1"/>
  <c r="E79" i="7" s="1"/>
  <c r="C79" i="7"/>
  <c r="B79" i="7"/>
  <c r="A79" i="7"/>
  <c r="A80" i="7"/>
  <c r="B80" i="7"/>
  <c r="C80" i="7"/>
  <c r="D80" i="7"/>
  <c r="D79" i="7" s="1"/>
  <c r="F355" i="1" l="1"/>
  <c r="F354" i="1" s="1"/>
  <c r="F353" i="1" s="1"/>
  <c r="C71" i="2" l="1"/>
  <c r="C70" i="2" s="1"/>
  <c r="C69" i="2" s="1"/>
  <c r="C66" i="2" s="1"/>
  <c r="C65" i="2" s="1"/>
  <c r="E112" i="7" l="1"/>
  <c r="D112" i="7"/>
  <c r="E101" i="7"/>
  <c r="E100" i="7" s="1"/>
  <c r="E99" i="7" s="1"/>
  <c r="D101" i="7"/>
  <c r="D100" i="7" s="1"/>
  <c r="D99" i="7" s="1"/>
  <c r="B102" i="7"/>
  <c r="D50" i="2"/>
  <c r="C50" i="2"/>
  <c r="G123" i="1" l="1"/>
  <c r="G122" i="1" s="1"/>
  <c r="G121" i="1" s="1"/>
  <c r="D124" i="7" l="1"/>
  <c r="D123" i="7" s="1"/>
  <c r="D122" i="7" s="1"/>
  <c r="F23" i="1" l="1"/>
  <c r="F112" i="1"/>
  <c r="G112" i="1"/>
  <c r="F383" i="1" l="1"/>
  <c r="F382" i="1" s="1"/>
  <c r="F310" i="1" l="1"/>
  <c r="E148" i="7"/>
  <c r="E147" i="7" s="1"/>
  <c r="E138" i="7" s="1"/>
  <c r="E151" i="7"/>
  <c r="E150" i="7" s="1"/>
  <c r="E149" i="7" s="1"/>
  <c r="E154" i="7"/>
  <c r="E153" i="7" s="1"/>
  <c r="E152" i="7" s="1"/>
  <c r="E156" i="7"/>
  <c r="E155" i="7" s="1"/>
  <c r="E160" i="7"/>
  <c r="E159" i="7" s="1"/>
  <c r="E158" i="7" s="1"/>
  <c r="E13" i="7"/>
  <c r="E12" i="7" s="1"/>
  <c r="E15" i="7"/>
  <c r="E14" i="7" s="1"/>
  <c r="E17" i="7"/>
  <c r="E16" i="7" s="1"/>
  <c r="E19" i="7"/>
  <c r="E20" i="7"/>
  <c r="E22" i="7"/>
  <c r="E21" i="7" s="1"/>
  <c r="E25" i="7"/>
  <c r="E24" i="7" s="1"/>
  <c r="E26" i="7"/>
  <c r="E33" i="7"/>
  <c r="E32" i="7" s="1"/>
  <c r="E36" i="7"/>
  <c r="E35" i="7" s="1"/>
  <c r="E38" i="7"/>
  <c r="E37" i="7" s="1"/>
  <c r="E40" i="7"/>
  <c r="E39" i="7" s="1"/>
  <c r="E43" i="7"/>
  <c r="E42" i="7" s="1"/>
  <c r="E41" i="7" s="1"/>
  <c r="E46" i="7"/>
  <c r="E45" i="7" s="1"/>
  <c r="E44" i="7" s="1"/>
  <c r="E52" i="7"/>
  <c r="E51" i="7" s="1"/>
  <c r="E50" i="7" s="1"/>
  <c r="E55" i="7"/>
  <c r="E54" i="7" s="1"/>
  <c r="E53" i="7" s="1"/>
  <c r="E57" i="7"/>
  <c r="E56" i="7" s="1"/>
  <c r="E60" i="7"/>
  <c r="E59" i="7" s="1"/>
  <c r="E58" i="7" s="1"/>
  <c r="E63" i="7"/>
  <c r="E62" i="7" s="1"/>
  <c r="E61" i="7" s="1"/>
  <c r="E66" i="7"/>
  <c r="E65" i="7" s="1"/>
  <c r="E64" i="7" s="1"/>
  <c r="E71" i="7"/>
  <c r="E70" i="7" s="1"/>
  <c r="E73" i="7"/>
  <c r="E72" i="7" s="1"/>
  <c r="E75" i="7"/>
  <c r="E74" i="7" s="1"/>
  <c r="E78" i="7"/>
  <c r="E77" i="7" s="1"/>
  <c r="E76" i="7" s="1"/>
  <c r="E82" i="7"/>
  <c r="E84" i="7"/>
  <c r="E87" i="7"/>
  <c r="E86" i="7" s="1"/>
  <c r="E92" i="7"/>
  <c r="E90" i="7" s="1"/>
  <c r="E95" i="7"/>
  <c r="E97" i="7"/>
  <c r="E103" i="7"/>
  <c r="E102" i="7" s="1"/>
  <c r="E107" i="7"/>
  <c r="E106" i="7" s="1"/>
  <c r="E105" i="7" s="1"/>
  <c r="E110" i="7"/>
  <c r="E109" i="7" s="1"/>
  <c r="E108" i="7" s="1"/>
  <c r="D46" i="7"/>
  <c r="D92" i="7"/>
  <c r="D90" i="7" s="1"/>
  <c r="D87" i="7"/>
  <c r="E137" i="7" l="1"/>
  <c r="E23" i="7"/>
  <c r="E18" i="7"/>
  <c r="E11" i="7" s="1"/>
  <c r="E69" i="7"/>
  <c r="E34" i="7"/>
  <c r="E93" i="7"/>
  <c r="D160" i="7" l="1"/>
  <c r="D159" i="7" s="1"/>
  <c r="D158" i="7" s="1"/>
  <c r="D156" i="7"/>
  <c r="D155" i="7" s="1"/>
  <c r="D154" i="7"/>
  <c r="D153" i="7" s="1"/>
  <c r="D152" i="7" s="1"/>
  <c r="D151" i="7"/>
  <c r="D150" i="7" s="1"/>
  <c r="D149" i="7" s="1"/>
  <c r="D148" i="7"/>
  <c r="D147" i="7" s="1"/>
  <c r="D138" i="7" s="1"/>
  <c r="D73" i="7"/>
  <c r="D72" i="7" s="1"/>
  <c r="D75" i="7"/>
  <c r="D74" i="7" s="1"/>
  <c r="D71" i="7"/>
  <c r="D70" i="7" s="1"/>
  <c r="D107" i="7"/>
  <c r="D106" i="7" s="1"/>
  <c r="D105" i="7" s="1"/>
  <c r="D110" i="7"/>
  <c r="D109" i="7" s="1"/>
  <c r="D108" i="7" s="1"/>
  <c r="D103" i="7"/>
  <c r="D102" i="7" s="1"/>
  <c r="D60" i="7"/>
  <c r="D59" i="7" s="1"/>
  <c r="D58" i="7" s="1"/>
  <c r="D63" i="7"/>
  <c r="D62" i="7" s="1"/>
  <c r="D61" i="7" s="1"/>
  <c r="D78" i="7"/>
  <c r="D77" i="7" s="1"/>
  <c r="D76" i="7" s="1"/>
  <c r="D97" i="7"/>
  <c r="D95" i="7"/>
  <c r="D86" i="7"/>
  <c r="D84" i="7"/>
  <c r="D66" i="7"/>
  <c r="D65" i="7" s="1"/>
  <c r="D64" i="7" s="1"/>
  <c r="D55" i="7"/>
  <c r="D54" i="7" s="1"/>
  <c r="D53" i="7" s="1"/>
  <c r="D52" i="7"/>
  <c r="D51" i="7" s="1"/>
  <c r="D50" i="7" s="1"/>
  <c r="D45" i="7"/>
  <c r="D44" i="7" s="1"/>
  <c r="D43" i="7"/>
  <c r="D42" i="7" s="1"/>
  <c r="D41" i="7" s="1"/>
  <c r="D57" i="7"/>
  <c r="D56" i="7" s="1"/>
  <c r="D40" i="7"/>
  <c r="D39" i="7" s="1"/>
  <c r="D38" i="7"/>
  <c r="D37" i="7" s="1"/>
  <c r="D36" i="7"/>
  <c r="D35" i="7" s="1"/>
  <c r="D26" i="7"/>
  <c r="D33" i="7"/>
  <c r="D32" i="7" s="1"/>
  <c r="D25" i="7"/>
  <c r="D24" i="7" s="1"/>
  <c r="D17" i="7"/>
  <c r="D16" i="7" s="1"/>
  <c r="D15" i="7"/>
  <c r="D14" i="7" s="1"/>
  <c r="D13" i="7"/>
  <c r="D12" i="7" s="1"/>
  <c r="D22" i="7"/>
  <c r="D21" i="7" s="1"/>
  <c r="B108" i="7"/>
  <c r="B105" i="7"/>
  <c r="B81" i="7"/>
  <c r="B76" i="7"/>
  <c r="B69" i="7"/>
  <c r="B64" i="7"/>
  <c r="B61" i="7"/>
  <c r="B58" i="7"/>
  <c r="B53" i="7"/>
  <c r="B50" i="7"/>
  <c r="B47" i="7"/>
  <c r="B44" i="7"/>
  <c r="B41" i="7"/>
  <c r="B34" i="7"/>
  <c r="B23" i="7"/>
  <c r="B11" i="7"/>
  <c r="G255" i="1"/>
  <c r="G259" i="1"/>
  <c r="G257" i="1"/>
  <c r="G177" i="1"/>
  <c r="G176" i="1" s="1"/>
  <c r="D23" i="7" l="1"/>
  <c r="D137" i="7"/>
  <c r="D34" i="7"/>
  <c r="D93" i="7"/>
  <c r="D69" i="7"/>
  <c r="D18" i="7"/>
  <c r="D11" i="7" s="1"/>
  <c r="G249" i="1"/>
  <c r="G245" i="1" s="1"/>
  <c r="G126" i="1"/>
  <c r="G125" i="1" s="1"/>
  <c r="G67" i="1"/>
  <c r="G367" i="1"/>
  <c r="G366" i="1" s="1"/>
  <c r="G389" i="1"/>
  <c r="G388" i="1" s="1"/>
  <c r="D26" i="2" l="1"/>
  <c r="G161" i="1"/>
  <c r="F161" i="1"/>
  <c r="G159" i="1" l="1"/>
  <c r="G158" i="1" s="1"/>
  <c r="G157" i="1" s="1"/>
  <c r="F159" i="1"/>
  <c r="F158" i="1" s="1"/>
  <c r="F157" i="1" s="1"/>
  <c r="D38" i="2"/>
  <c r="D138" i="2"/>
  <c r="D37" i="2"/>
  <c r="D25" i="2"/>
  <c r="D18" i="2"/>
  <c r="D15" i="2"/>
  <c r="G437" i="1" l="1"/>
  <c r="G436" i="1" s="1"/>
  <c r="F437" i="1"/>
  <c r="F436" i="1" s="1"/>
  <c r="F435" i="1" s="1"/>
  <c r="G435" i="1" l="1"/>
  <c r="G434" i="1" s="1"/>
  <c r="F434" i="1"/>
  <c r="A108" i="7" l="1"/>
  <c r="D107" i="2" l="1"/>
  <c r="F395" i="1" l="1"/>
  <c r="F389" i="1" s="1"/>
  <c r="F325" i="1"/>
  <c r="G325" i="1"/>
  <c r="G302" i="1" s="1"/>
  <c r="G301" i="1" s="1"/>
  <c r="C116" i="2" l="1"/>
  <c r="C115" i="2" s="1"/>
  <c r="C114" i="2" s="1"/>
  <c r="C113" i="2" s="1"/>
  <c r="F174" i="1"/>
  <c r="F173" i="1" s="1"/>
  <c r="F172" i="1" s="1"/>
  <c r="B111" i="2" l="1"/>
  <c r="B112" i="2"/>
  <c r="A108" i="2"/>
  <c r="A112" i="2"/>
  <c r="D112" i="2"/>
  <c r="D111" i="2" s="1"/>
  <c r="C112" i="2"/>
  <c r="C111" i="2" s="1"/>
  <c r="C31" i="2"/>
  <c r="G170" i="1"/>
  <c r="F170" i="1"/>
  <c r="F169" i="1" s="1"/>
  <c r="F168" i="1" s="1"/>
  <c r="F296" i="1"/>
  <c r="F295" i="1" s="1"/>
  <c r="F294" i="1" s="1"/>
  <c r="C110" i="2" l="1"/>
  <c r="C109" i="2" s="1"/>
  <c r="D110" i="2"/>
  <c r="D109" i="2" s="1"/>
  <c r="G168" i="1"/>
  <c r="G169" i="1"/>
  <c r="F166" i="1" l="1"/>
  <c r="F165" i="1" s="1"/>
  <c r="F164" i="1" s="1"/>
  <c r="C108" i="2" l="1"/>
  <c r="F288" i="1" l="1"/>
  <c r="F287" i="1" s="1"/>
  <c r="F123" i="1" l="1"/>
  <c r="F122" i="1" s="1"/>
  <c r="F121" i="1" s="1"/>
  <c r="F345" i="1" l="1"/>
  <c r="F344" i="1" s="1"/>
  <c r="F343" i="1" s="1"/>
  <c r="F111" i="1"/>
  <c r="F110" i="1" s="1"/>
  <c r="G111" i="1" l="1"/>
  <c r="G110" i="1" l="1"/>
  <c r="G103" i="1" s="1"/>
  <c r="G66" i="1" s="1"/>
  <c r="D39" i="2" l="1"/>
  <c r="F285" i="1"/>
  <c r="F284" i="1" s="1"/>
  <c r="F283" i="1" s="1"/>
  <c r="F282" i="1" s="1"/>
  <c r="G432" i="1" l="1"/>
  <c r="F432" i="1"/>
  <c r="F431" i="1" s="1"/>
  <c r="D49" i="7" s="1"/>
  <c r="G234" i="1"/>
  <c r="G233" i="1" s="1"/>
  <c r="F234" i="1"/>
  <c r="F233" i="1" s="1"/>
  <c r="G431" i="1" l="1"/>
  <c r="F232" i="1"/>
  <c r="F231" i="1" s="1"/>
  <c r="C17" i="2" s="1"/>
  <c r="G232" i="1"/>
  <c r="G231" i="1" s="1"/>
  <c r="D17" i="2" s="1"/>
  <c r="E49" i="7" l="1"/>
  <c r="E48" i="7" s="1"/>
  <c r="E47" i="7" s="1"/>
  <c r="G430" i="1"/>
  <c r="F430" i="1"/>
  <c r="D48" i="7"/>
  <c r="D47" i="7" s="1"/>
  <c r="F428" i="1"/>
  <c r="F427" i="1" s="1"/>
  <c r="F388" i="1" s="1"/>
  <c r="G208" i="1" l="1"/>
  <c r="F208" i="1"/>
  <c r="G206" i="1"/>
  <c r="F206" i="1"/>
  <c r="F205" i="1" l="1"/>
  <c r="G205" i="1"/>
  <c r="G204" i="1" s="1"/>
  <c r="F292" i="1"/>
  <c r="F291" i="1" s="1"/>
  <c r="F290" i="1" s="1"/>
  <c r="D16" i="2" l="1"/>
  <c r="D116" i="7" l="1"/>
  <c r="F27" i="1"/>
  <c r="E161" i="7" l="1"/>
  <c r="D40" i="2" l="1"/>
  <c r="C34" i="2"/>
  <c r="D131" i="2" l="1"/>
  <c r="D130" i="2" s="1"/>
  <c r="D129" i="2" s="1"/>
  <c r="D124" i="2" s="1"/>
  <c r="C131" i="2"/>
  <c r="C130" i="2" s="1"/>
  <c r="C129" i="2" s="1"/>
  <c r="G470" i="1"/>
  <c r="G469" i="1" s="1"/>
  <c r="G464" i="1" s="1"/>
  <c r="G463" i="1" s="1"/>
  <c r="G462" i="1" s="1"/>
  <c r="F470" i="1"/>
  <c r="F469" i="1" s="1"/>
  <c r="G472" i="1"/>
  <c r="D133" i="2" l="1"/>
  <c r="D33" i="2"/>
  <c r="D32" i="2" s="1"/>
  <c r="D27" i="2" s="1"/>
  <c r="C33" i="2"/>
  <c r="C32" i="2" s="1"/>
  <c r="D55" i="2" l="1"/>
  <c r="D54" i="2" s="1"/>
  <c r="D53" i="2" s="1"/>
  <c r="D52" i="2" s="1"/>
  <c r="D61" i="2"/>
  <c r="D60" i="2" s="1"/>
  <c r="C61" i="2"/>
  <c r="C60" i="2" s="1"/>
  <c r="C59" i="2"/>
  <c r="C58" i="2" s="1"/>
  <c r="C57" i="2" s="1"/>
  <c r="C56" i="2" s="1"/>
  <c r="F399" i="1"/>
  <c r="F398" i="1" s="1"/>
  <c r="G408" i="1"/>
  <c r="G407" i="1" s="1"/>
  <c r="F408" i="1"/>
  <c r="F407" i="1" s="1"/>
  <c r="D51" i="2" l="1"/>
  <c r="C24" i="2" l="1"/>
  <c r="C23" i="2" l="1"/>
  <c r="C22" i="2" s="1"/>
  <c r="C21" i="2" s="1"/>
  <c r="C20" i="2" l="1"/>
  <c r="C19" i="2" s="1"/>
  <c r="C48" i="2" l="1"/>
  <c r="C47" i="2" s="1"/>
  <c r="C46" i="2" s="1"/>
  <c r="C45" i="2" s="1"/>
  <c r="C44" i="2" s="1"/>
  <c r="C43" i="2" s="1"/>
  <c r="C42" i="2" s="1"/>
  <c r="C128" i="2" l="1"/>
  <c r="F467" i="1"/>
  <c r="F466" i="1" s="1"/>
  <c r="F465" i="1" s="1"/>
  <c r="F464" i="1" l="1"/>
  <c r="F463" i="1" s="1"/>
  <c r="F462" i="1" s="1"/>
  <c r="D106" i="2" l="1"/>
  <c r="D105" i="2" s="1"/>
  <c r="D104" i="2" s="1"/>
  <c r="C107" i="2"/>
  <c r="C106" i="2" s="1"/>
  <c r="C105" i="2" s="1"/>
  <c r="C104" i="2" s="1"/>
  <c r="F280" i="1" l="1"/>
  <c r="F279" i="1" s="1"/>
  <c r="E94" i="7" l="1"/>
  <c r="C30" i="2"/>
  <c r="C29" i="2" s="1"/>
  <c r="C28" i="2" s="1"/>
  <c r="C27" i="2" s="1"/>
  <c r="F91" i="1" l="1"/>
  <c r="F90" i="1" s="1"/>
  <c r="F89" i="1" s="1"/>
  <c r="F88" i="1" s="1"/>
  <c r="D103" i="2" l="1"/>
  <c r="C55" i="2" l="1"/>
  <c r="C54" i="2" s="1"/>
  <c r="C53" i="2" s="1"/>
  <c r="C52" i="2" s="1"/>
  <c r="C51" i="2" s="1"/>
  <c r="D94" i="7" l="1"/>
  <c r="C127" i="2"/>
  <c r="C126" i="2" s="1"/>
  <c r="C125" i="2" s="1"/>
  <c r="C124" i="2" s="1"/>
  <c r="F274" i="1" l="1"/>
  <c r="F268" i="1" s="1"/>
  <c r="D123" i="2" l="1"/>
  <c r="D122" i="2" s="1"/>
  <c r="C123" i="2"/>
  <c r="C122" i="2" s="1"/>
  <c r="D121" i="2" l="1"/>
  <c r="D120" i="2" s="1"/>
  <c r="D119" i="2" s="1"/>
  <c r="C121" i="2"/>
  <c r="C120" i="2" s="1"/>
  <c r="C119" i="2" s="1"/>
  <c r="G185" i="1"/>
  <c r="G188" i="1"/>
  <c r="G187" i="1" s="1"/>
  <c r="G186" i="1" s="1"/>
  <c r="F185" i="1" l="1"/>
  <c r="F188" i="1"/>
  <c r="F187" i="1" s="1"/>
  <c r="D118" i="2" l="1"/>
  <c r="D117" i="2" s="1"/>
  <c r="F186" i="1"/>
  <c r="F351" i="1" l="1"/>
  <c r="F340" i="1" s="1"/>
  <c r="F339" i="1" s="1"/>
  <c r="F108" i="1" l="1"/>
  <c r="F107" i="1" s="1"/>
  <c r="F103" i="1" s="1"/>
  <c r="D102" i="2" l="1"/>
  <c r="D101" i="2" s="1"/>
  <c r="D100" i="2" s="1"/>
  <c r="C103" i="2"/>
  <c r="C102" i="2" s="1"/>
  <c r="C101" i="2" s="1"/>
  <c r="C100" i="2" s="1"/>
  <c r="C99" i="2" l="1"/>
  <c r="C98" i="2" s="1"/>
  <c r="D99" i="2"/>
  <c r="D98" i="2" s="1"/>
  <c r="F64" i="1" l="1"/>
  <c r="F61" i="1" l="1"/>
  <c r="F60" i="1" s="1"/>
  <c r="D71" i="2"/>
  <c r="D70" i="2" s="1"/>
  <c r="D69" i="2" s="1"/>
  <c r="D66" i="2" s="1"/>
  <c r="D65" i="2" s="1"/>
  <c r="F86" i="1"/>
  <c r="F79" i="1" s="1"/>
  <c r="F67" i="1" s="1"/>
  <c r="F101" i="1"/>
  <c r="F119" i="1"/>
  <c r="F115" i="1" s="1"/>
  <c r="F132" i="1"/>
  <c r="F126" i="1" s="1"/>
  <c r="F125" i="1" s="1"/>
  <c r="G139" i="1"/>
  <c r="G138" i="1" s="1"/>
  <c r="G135" i="1" s="1"/>
  <c r="G134" i="1" s="1"/>
  <c r="D73" i="2" s="1"/>
  <c r="F139" i="1"/>
  <c r="F138" i="1" s="1"/>
  <c r="F135" i="1" s="1"/>
  <c r="F134" i="1" s="1"/>
  <c r="F148" i="1"/>
  <c r="F142" i="1" s="1"/>
  <c r="F141" i="1" s="1"/>
  <c r="F183" i="1"/>
  <c r="F177" i="1" s="1"/>
  <c r="F176" i="1" s="1"/>
  <c r="F198" i="1"/>
  <c r="F216" i="1"/>
  <c r="F218" i="1"/>
  <c r="F220" i="1"/>
  <c r="F243" i="1"/>
  <c r="F240" i="1" s="1"/>
  <c r="F237" i="1" s="1"/>
  <c r="F255" i="1"/>
  <c r="F257" i="1"/>
  <c r="F259" i="1"/>
  <c r="F302" i="1"/>
  <c r="F301" i="1" s="1"/>
  <c r="C37" i="2"/>
  <c r="G415" i="1"/>
  <c r="G414" i="1" s="1"/>
  <c r="G411" i="1" s="1"/>
  <c r="G410" i="1" s="1"/>
  <c r="F415" i="1"/>
  <c r="F414" i="1" s="1"/>
  <c r="F411" i="1" s="1"/>
  <c r="F410" i="1" s="1"/>
  <c r="G405" i="1"/>
  <c r="G404" i="1" s="1"/>
  <c r="G401" i="1" s="1"/>
  <c r="F405" i="1"/>
  <c r="F404" i="1" s="1"/>
  <c r="F401" i="1" s="1"/>
  <c r="F397" i="1" s="1"/>
  <c r="G380" i="1"/>
  <c r="G379" i="1" s="1"/>
  <c r="G376" i="1" s="1"/>
  <c r="G375" i="1" s="1"/>
  <c r="F380" i="1"/>
  <c r="F379" i="1" s="1"/>
  <c r="F376" i="1" s="1"/>
  <c r="F375" i="1" s="1"/>
  <c r="F373" i="1"/>
  <c r="F367" i="1" s="1"/>
  <c r="F366" i="1" s="1"/>
  <c r="G460" i="1"/>
  <c r="F460" i="1"/>
  <c r="F453" i="1"/>
  <c r="F480" i="1"/>
  <c r="F473" i="1" s="1"/>
  <c r="F58" i="1"/>
  <c r="F55" i="1" s="1"/>
  <c r="F54" i="1" s="1"/>
  <c r="F52" i="1"/>
  <c r="F45" i="1"/>
  <c r="F42" i="1" s="1"/>
  <c r="F39" i="1"/>
  <c r="F21" i="1"/>
  <c r="F66" i="1" l="1"/>
  <c r="F210" i="1"/>
  <c r="F204" i="1" s="1"/>
  <c r="C138" i="2"/>
  <c r="C64" i="2"/>
  <c r="F30" i="1"/>
  <c r="F29" i="1" s="1"/>
  <c r="C18" i="2" s="1"/>
  <c r="F249" i="1"/>
  <c r="F245" i="1" s="1"/>
  <c r="F192" i="1"/>
  <c r="F94" i="1"/>
  <c r="F93" i="1" s="1"/>
  <c r="G14" i="1"/>
  <c r="F48" i="1"/>
  <c r="F47" i="1" s="1"/>
  <c r="F16" i="1"/>
  <c r="F447" i="1"/>
  <c r="F446" i="1" s="1"/>
  <c r="C78" i="2" s="1"/>
  <c r="G456" i="1"/>
  <c r="G455" i="1" s="1"/>
  <c r="G190" i="1" s="1"/>
  <c r="F456" i="1"/>
  <c r="F455" i="1" s="1"/>
  <c r="C80" i="2" s="1"/>
  <c r="G397" i="1"/>
  <c r="F41" i="1"/>
  <c r="C72" i="2" s="1"/>
  <c r="F236" i="1"/>
  <c r="F114" i="1"/>
  <c r="C41" i="2" s="1"/>
  <c r="C40" i="2" s="1"/>
  <c r="F472" i="1"/>
  <c r="C73" i="2"/>
  <c r="F191" i="1" l="1"/>
  <c r="F190" i="1" s="1"/>
  <c r="D83" i="7"/>
  <c r="D82" i="7" s="1"/>
  <c r="D161" i="7" s="1"/>
  <c r="G491" i="1"/>
  <c r="G507" i="1" s="1"/>
  <c r="C63" i="2"/>
  <c r="C39" i="2"/>
  <c r="D64" i="2"/>
  <c r="C25" i="2"/>
  <c r="C38" i="2"/>
  <c r="D76" i="2"/>
  <c r="D14" i="2"/>
  <c r="D136" i="2"/>
  <c r="C135" i="2"/>
  <c r="C134" i="2" s="1"/>
  <c r="D80" i="2"/>
  <c r="D77" i="2" s="1"/>
  <c r="C133" i="2"/>
  <c r="C132" i="2" s="1"/>
  <c r="C137" i="2"/>
  <c r="C136" i="2" s="1"/>
  <c r="C77" i="2"/>
  <c r="C36" i="2"/>
  <c r="F15" i="1"/>
  <c r="F14" i="1" s="1"/>
  <c r="C76" i="2"/>
  <c r="C15" i="2" l="1"/>
  <c r="C16" i="2"/>
  <c r="C35" i="2"/>
  <c r="C26" i="2"/>
  <c r="D72" i="2"/>
  <c r="D63" i="2" s="1"/>
  <c r="C118" i="2"/>
  <c r="C117" i="2" s="1"/>
  <c r="D75" i="2"/>
  <c r="C14" i="2" l="1"/>
  <c r="D36" i="2"/>
  <c r="D35" i="2" s="1"/>
  <c r="D139" i="2" s="1"/>
  <c r="F491" i="1" l="1"/>
  <c r="C75" i="2"/>
  <c r="C139" i="2" s="1"/>
  <c r="F507" i="1" l="1"/>
  <c r="F509" i="1" s="1"/>
</calcChain>
</file>

<file path=xl/comments1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F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2.xml><?xml version="1.0" encoding="utf-8"?>
<comments xmlns="http://schemas.openxmlformats.org/spreadsheetml/2006/main">
  <authors>
    <author>AStasenko</author>
  </authors>
  <commentList>
    <comment ref="B9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C9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comments3.xml><?xml version="1.0" encoding="utf-8"?>
<comments xmlns="http://schemas.openxmlformats.org/spreadsheetml/2006/main">
  <authors>
    <author>AStasenko</author>
  </authors>
  <commentList>
    <comment ref="A8" authorId="0">
      <text>
        <r>
          <rPr>
            <b/>
            <sz val="8"/>
            <color indexed="81"/>
            <rFont val="Tahoma"/>
            <family val="2"/>
            <charset val="204"/>
          </rPr>
          <t>$$$_MAIN_$$$</t>
        </r>
      </text>
    </comment>
    <comment ref="D8" authorId="0">
      <text>
        <r>
          <rPr>
            <b/>
            <sz val="8"/>
            <color indexed="81"/>
            <rFont val="Tahoma"/>
            <family val="2"/>
            <charset val="204"/>
          </rPr>
          <t>%%%_NOTZERO_%%%</t>
        </r>
      </text>
    </comment>
  </commentList>
</comments>
</file>

<file path=xl/sharedStrings.xml><?xml version="1.0" encoding="utf-8"?>
<sst xmlns="http://schemas.openxmlformats.org/spreadsheetml/2006/main" count="1261" uniqueCount="283">
  <si>
    <t>Приложение 4</t>
  </si>
  <si>
    <t xml:space="preserve">к решению Собрания представителей </t>
  </si>
  <si>
    <t>ЕСЛИ(E7=0;ЕСЛИ(D7=0;ЕСЛИ(C7=0;ИНДЕКС(ГРБС!B$1:B$10;ПОИСКПОЗ(A7;ГРБС!A$1:A$10;0));ИНДЕКС(ФКР!B$1:B$113;ПОИСКПОЗ(ЛЕВСИМВ(ЗНАЧЕН(C7);4);ЛЕВСИМВ(ЗНАЧЕН(ФКР!A$1:A$113);4);0)));ИНДЕКС(КЦСР!B$1:B$1024;ПОИСКПОЗ(ЛЕВСИМВ(ЗНАЧЕН(D7);7);ЛЕВСИМВ(ЗНАЧЕН(КЦСР!A$1:A$1024);7);0)));ИНДЕКС(КВР!B$1:B$150;ПОИСКПОЗ(ЛЕВСИМВ(ЗНАЧЕН(E7);3);ЛЕВСИМВ(ЗНАЧЕН(КВР!A$1:A$150);3);0)))</t>
  </si>
  <si>
    <t>код ГРБС</t>
  </si>
  <si>
    <t>Рз  Пр</t>
  </si>
  <si>
    <t>ЦСР</t>
  </si>
  <si>
    <t>ВР</t>
  </si>
  <si>
    <t>Всего</t>
  </si>
  <si>
    <t xml:space="preserve">  </t>
  </si>
  <si>
    <t>ИТОГО</t>
  </si>
  <si>
    <t>ЕСЛИ(C7=0;ЕСЛИ(B7=0;ИНДЕКС(ФКР!B$1:B$113;ПОИСКПОЗ(ЛЕВСИМВ(ЗНАЧЕН(A7);4);ЛЕВСИМВ(ЗНАЧЕН(ФКР!A$1:A$113);4);0));ИНДЕКС(КЦСР!B$1:B$1024;ПОИСКПОЗ(ЛЕВСИМВ(ЗНАЧЕН(B7);7);ЛЕВСИМВ(ЗНАЧЕН(КЦСР!A$1:A$1024);7);0)));ИНДЕКС(КВР!B$1:B$150;ПОИСКПОЗ(ЛЕВСИМВ(ЗНАЧЕН(C7);3);ЛЕВСИМВ(ЗНАЧЕН(КВР!A$1:A$150);3);0)))</t>
  </si>
  <si>
    <t>Наименование</t>
  </si>
  <si>
    <t>0100</t>
  </si>
  <si>
    <t>0100000000</t>
  </si>
  <si>
    <t>0100111000</t>
  </si>
  <si>
    <t>0700</t>
  </si>
  <si>
    <t>0100378130</t>
  </si>
  <si>
    <t>1300</t>
  </si>
  <si>
    <t>0100290100</t>
  </si>
  <si>
    <t>1400</t>
  </si>
  <si>
    <t>0100378110</t>
  </si>
  <si>
    <t>9000000000</t>
  </si>
  <si>
    <t>9000070000</t>
  </si>
  <si>
    <t>0100378120</t>
  </si>
  <si>
    <t>0200000000</t>
  </si>
  <si>
    <t>0200111000</t>
  </si>
  <si>
    <t>0400000000</t>
  </si>
  <si>
    <t>0400060000</t>
  </si>
  <si>
    <t>0400</t>
  </si>
  <si>
    <t>1100000000</t>
  </si>
  <si>
    <t>1100020000</t>
  </si>
  <si>
    <t>0500</t>
  </si>
  <si>
    <t>0500000000</t>
  </si>
  <si>
    <t>0500260000</t>
  </si>
  <si>
    <t>0500272000</t>
  </si>
  <si>
    <t>0800</t>
  </si>
  <si>
    <t>0500160000</t>
  </si>
  <si>
    <t>1000</t>
  </si>
  <si>
    <t>1000000000</t>
  </si>
  <si>
    <t>1100</t>
  </si>
  <si>
    <t>0500560000</t>
  </si>
  <si>
    <t>9000011000</t>
  </si>
  <si>
    <t>9000079900</t>
  </si>
  <si>
    <t>1200000000</t>
  </si>
  <si>
    <t>1400000000</t>
  </si>
  <si>
    <t>1400012000</t>
  </si>
  <si>
    <t>1400075000</t>
  </si>
  <si>
    <t>1400075190</t>
  </si>
  <si>
    <t>1400075200</t>
  </si>
  <si>
    <t>9000022000</t>
  </si>
  <si>
    <t>0300000000</t>
  </si>
  <si>
    <t>0300011000</t>
  </si>
  <si>
    <t>0800000000</t>
  </si>
  <si>
    <t>0800060000</t>
  </si>
  <si>
    <t>0600000000</t>
  </si>
  <si>
    <t>0600160000</t>
  </si>
  <si>
    <t>0600172000</t>
  </si>
  <si>
    <t>0600260000</t>
  </si>
  <si>
    <t>0600272000</t>
  </si>
  <si>
    <t>0600372000</t>
  </si>
  <si>
    <t>9000073000</t>
  </si>
  <si>
    <t>9000073370</t>
  </si>
  <si>
    <t>9000081000</t>
  </si>
  <si>
    <t>1400075170</t>
  </si>
  <si>
    <t>0700000000</t>
  </si>
  <si>
    <t>0700060000</t>
  </si>
  <si>
    <t>ОБЩЕГОСУДАРСТВЕННЫЕ ВОПРОСЫ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</si>
  <si>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</si>
  <si>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Муниципальная программа "Управление муниципальными финансами и развитие межбюджетных отношений на 2014-2020 годы"</t>
  </si>
  <si>
    <t>Расходы на обеспечение выполнения функций органами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</si>
  <si>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</si>
  <si>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</si>
  <si>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</si>
  <si>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</si>
  <si>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Иные бюджетные ассигнования</t>
  </si>
  <si>
    <t>Уплата налогов, сборов и иных платежей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</si>
  <si>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</si>
  <si>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ОБРАЗОВАНИЕ</t>
  </si>
  <si>
    <t>Общее образование</t>
  </si>
  <si>
    <t>Предоставление межбюджетных трансфертов, а также расходование средств резервных фондов</t>
  </si>
  <si>
    <t>Предоставление межбюджетных трансфертов из местных бюджетов</t>
  </si>
  <si>
    <t>Межбюджетные трансферты, предоставляемые в бюджеты поселений в соответствии с заключенными соглашениями о передаче органам местного самоуправления поселений полномочий органов органов местного самоуправления муниципального района</t>
  </si>
  <si>
    <t>Межбюджетные трансферты</t>
  </si>
  <si>
    <t>Иные межбюджетные трансферты</t>
  </si>
  <si>
    <t>Иные направления расходов</t>
  </si>
  <si>
    <t>Процентные платежи по долговым обязательствам муниципального района Клявлинский</t>
  </si>
  <si>
    <t>Обслуживание государственного (муниципального) долга</t>
  </si>
  <si>
    <t>Обслуживание муниципального долга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</si>
  <si>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</si>
  <si>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 поселений из бюджета муниципального района</t>
  </si>
  <si>
    <t>Дотации</t>
  </si>
  <si>
    <t>Непрограммные направления расходов местного бюджета</t>
  </si>
  <si>
    <t>Субвенции местным бюджетам</t>
  </si>
  <si>
    <t>Иные дотации из бюджета муниципального района</t>
  </si>
  <si>
    <t>Другие общегосударственные вопросы</t>
  </si>
  <si>
    <t>Муниципальная программа "Управление имуществом муниципального района Клявлинский на 2014-2020 годы"</t>
  </si>
  <si>
    <t>Закупка товаров, работ и услуг для муниципальных нужд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</si>
  <si>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2012-2020 годы"</t>
  </si>
  <si>
    <t>Предоставление субсидий бюджетным, автономным учреждениям, некоммерческим организациям и иным юридическим лицам, индивидуальным предпринимателям, физическим лицам</t>
  </si>
  <si>
    <t>Предоставление субсидий бюджетным, автономным учреждениям и иным некоммерческим организациям</t>
  </si>
  <si>
    <t>Субсидии автономным учреждениям</t>
  </si>
  <si>
    <t>НАЦИОНАЛЬНАЯ ЭКОНОМИКА</t>
  </si>
  <si>
    <t>Дорожное хозяйство (дорожные фонды)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</si>
  <si>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2014-2019 годы"</t>
  </si>
  <si>
    <t>Другие вопросы в области национальной экономики</t>
  </si>
  <si>
    <t>Расходы местного бюджета, в том числе расходы на предоставление межбюджетных трансфертов иным местным бюджетам, в целях софинансирования которых из областного бюджета предоставляются местным бюджетам субсидии, а также расходы местного бюджета, в целях софинансирования которых из иных местных бюджетов предоставляются субсидии</t>
  </si>
  <si>
    <t>ЖИЛИЩНО-КОММУНАЛЬНОЕ ХОЗЯЙСТВО</t>
  </si>
  <si>
    <t>Жилищное хозяйство</t>
  </si>
  <si>
    <t>Взносы на обеспечение мероприятий по капитальному ремонту многоквартирных домов</t>
  </si>
  <si>
    <t>Молодежная политика и оздоровление детей</t>
  </si>
  <si>
    <t>Муниципальная программа "Развитие культуры, молодежной политики и спорта муниципального района Клявлинский на 2012-2020 годы"</t>
  </si>
  <si>
    <t>Субсидии местным бюджетам для софинансирования расходных обязательств по вопросам местного значения, предоставляемых с учетом выполнения показателей социально-экономического развития (стимулирующие субсидии)</t>
  </si>
  <si>
    <t>Расходы местного бюджета за счет стимулирующих субсидий, связанные с компенсацией расходов на повышение заработной платы работников отдельных отраслей бюджетной сферы</t>
  </si>
  <si>
    <t>КУЛЬТУРА, КИНЕМАТОГРАФИЯ</t>
  </si>
  <si>
    <t>Культура</t>
  </si>
  <si>
    <t>СОЦИАЛЬНАЯ ПОЛИТИКА</t>
  </si>
  <si>
    <t>Социальное обеспечение населения</t>
  </si>
  <si>
    <t>Субвенции федерального бюджета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</si>
  <si>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</si>
  <si>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</si>
  <si>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Расходы местного бюджета, в том числе расходы на предоставление межбюджетных трансфертов местным бюджетам, в целях софинансирования которых из областного бюджета предоставляются за счет субсидий из федерального бюджета межбюджетные трансферты</t>
  </si>
  <si>
    <t>Охрана семьи и детства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</si>
  <si>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</si>
  <si>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Капитальные вложения в объекты государственной (муниципальной) собственности</t>
  </si>
  <si>
    <t>Бюджетные инвестиции</t>
  </si>
  <si>
    <t>Исполнение государственных полномочий Самарской области по обеспечению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</si>
  <si>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ФИЗИЧЕСКАЯ КУЛЬТУРА И СПОРТ</t>
  </si>
  <si>
    <t>Физическая культура</t>
  </si>
  <si>
    <t>Функционирование высшего должностного лица субъекта Российской Федерации и муниципального образования</t>
  </si>
  <si>
    <t>Резервные фонды</t>
  </si>
  <si>
    <t>Резервный фонд местной администрации</t>
  </si>
  <si>
    <t>Резервные средства</t>
  </si>
  <si>
    <t>Расходы на выплаты персоналу казенных учреждений</t>
  </si>
  <si>
    <t>Муниципальная программа "Управление делами в муниципальном районе Клявлинский на 2017-2020 годы"</t>
  </si>
  <si>
    <t>Расходы на обеспечение деятельности государственных (муниципальных) казенных учреждений Самарской области</t>
  </si>
  <si>
    <t>Реализация функций управления муниципальным образованием общего значения</t>
  </si>
  <si>
    <t>Сельское хозяйство и рыболовство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</si>
  <si>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2013-2020 годы"</t>
  </si>
  <si>
    <t>Возмещение части процентной ставки по краткосрочным кредитам (займам) на развитие растениеводства, переработки и реализации продукции растениеводства за счет федерального бюджета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</si>
  <si>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</si>
  <si>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Возмещение части процентной ставки по краткосрочным кредитам (займам) на развитие животноводства, переработки и реализации продукции животноводства за счет федерального бюджета</t>
  </si>
  <si>
    <t>Транспорт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</si>
  <si>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2013-2019 годы"</t>
  </si>
  <si>
    <t>Дошкольное образование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</si>
  <si>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2013-2020 годы</t>
  </si>
  <si>
    <t>Расходы местного бюджета за счет стимулирующих субсидий, направленные на обеспечение организации образовательного процесса в сфере образования</t>
  </si>
  <si>
    <t>Субсидии местным бюджетам (за исключением стимулирующих субсидий и субсидий местным бюджетам за счет средств резервного фонда Правительства Самарской области и Губернатора Самарской области)</t>
  </si>
  <si>
    <t>Оплата стоимости набора продуктов питания для детей в организованных органами местного самоуправления оздоровительных лагерях с дневным пребыванием детей в каникулярное время</t>
  </si>
  <si>
    <t>Пенсионное обеспечение</t>
  </si>
  <si>
    <t>Доплаты к пенсиям, дополнительное пенсионное обеспечение</t>
  </si>
  <si>
    <t>Публичные нормативные социальные выплаты гражданам</t>
  </si>
  <si>
    <t>СРЕДСТВА МАССОВОЙ ИНФОРМАЦИИ</t>
  </si>
  <si>
    <t>Периодическая печать и издательства</t>
  </si>
  <si>
    <t>Муниципальная программа "Поддержка и развитие районной газеты "Знамя Родины" на 2014-2019 годы"</t>
  </si>
  <si>
    <t>Неуказанный КВСР</t>
  </si>
  <si>
    <t>Неуказанная функциональная статья</t>
  </si>
  <si>
    <t>Неуказанная КЦСР</t>
  </si>
  <si>
    <t>КВР</t>
  </si>
  <si>
    <t>Наименование главного распорядителя средств муниципального бюджета, раздела подраздела, целевой статьи, групп и подгрупп видов расходов</t>
  </si>
  <si>
    <t>муниципального района Клявлинский  Самарской области</t>
  </si>
  <si>
    <t>"О бюджете муниципального района Клявлинский Самарской области</t>
  </si>
  <si>
    <t>муниципального района Клявлинский Самарской области</t>
  </si>
  <si>
    <t>1004</t>
  </si>
  <si>
    <t>Молодежная политика</t>
  </si>
  <si>
    <t xml:space="preserve">Молодежная политика </t>
  </si>
  <si>
    <t>Исполнение государственных полномочий по осуществлению денежных выплат на вознаграждение, причитающееся приемному родителю, патронатному воспитателю</t>
  </si>
  <si>
    <t>Расходы  местного бюджета, за счет средств областного бюджета, в том числе расходов на предоставление межбюджетных трансфертов местным бюджетам, в целях софинансирования которых областному бюджету предоставляются субсидии из федерального бюджета</t>
  </si>
  <si>
    <t>Долевое участие местного бюджета в софинансировании мероприятий, направленных на поддержку государственных программ субъектов Российской Федерации  и муниципальных программ формирования современной городской среды</t>
  </si>
  <si>
    <t xml:space="preserve">Муниципальная программа «Формирование комфортной городской среды на территории муниципального района Клявлинский Самарской области на 2018-2022 годы» </t>
  </si>
  <si>
    <t>Благоустройство</t>
  </si>
  <si>
    <t>Расходы местного бюджета, в том числе за счет средств, поступающих из областного бюджета, а также расходование средств резервных фондов</t>
  </si>
  <si>
    <t>Исполнение судебных актов</t>
  </si>
  <si>
    <t>1800090000</t>
  </si>
  <si>
    <t>Капитальные вложения в объекты недвижимого имущества государственной (муниципальной) собственности</t>
  </si>
  <si>
    <t xml:space="preserve">Бюджетные инвестиции </t>
  </si>
  <si>
    <t>Расходы местного бюджета, источником финансового обеспечения которых являются субсидии из областного бюджета, а также расходы местных бюджетов,  в целях софинансирования которых из областного бюджета предоставляются местным бюджетам субсидии</t>
  </si>
  <si>
    <t>05005S0000</t>
  </si>
  <si>
    <t>06001S0000</t>
  </si>
  <si>
    <t>06001S2000</t>
  </si>
  <si>
    <t>06001S2007</t>
  </si>
  <si>
    <t>06002S0000</t>
  </si>
  <si>
    <t>06002S2000</t>
  </si>
  <si>
    <t>06002S2007</t>
  </si>
  <si>
    <t>06003S0000</t>
  </si>
  <si>
    <t>06003S2007</t>
  </si>
  <si>
    <t>05002S2000</t>
  </si>
  <si>
    <t>05002S2002</t>
  </si>
  <si>
    <t>05002S0000</t>
  </si>
  <si>
    <t>Муниципальная программа "Устойчивое развитие сельских территорий муниципального района Клявлинский Самарской области на 2014-2021 годы"</t>
  </si>
  <si>
    <t>Коммунальное хозяйство</t>
  </si>
  <si>
    <t>Иные межбюджетные  трансферты бюджетам сельских поселений</t>
  </si>
  <si>
    <t>Обеспечение проведения выборов и референдумов</t>
  </si>
  <si>
    <t>Специальные расходы</t>
  </si>
  <si>
    <t>05005S2000</t>
  </si>
  <si>
    <t>Проведение выборов в представительные органы муниципального образования</t>
  </si>
  <si>
    <t>Поддержка государственных программ субъектов Российской Федерации и муниципальных программ формирования современной городской среды(расходы сверх софинансирования</t>
  </si>
  <si>
    <t>Долевое участие местного бюджета в софинансировании мероприятий,направленных на поддержку государственных программ субъектов Российской Федерации и муниципальных программ формирования современной городской среды (расходы сверх софинансирования)</t>
  </si>
  <si>
    <t>06002S0970</t>
  </si>
  <si>
    <t>Софинансирование местного бюджета мероприятий, направленных на 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</si>
  <si>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06002Z0970</t>
  </si>
  <si>
    <t>Создание в общеобразовательных организациях, расположенных в сельской местности, условий для занятий физической культурой и спортом (расходы сверх софинансирования)</t>
  </si>
  <si>
    <t>0900S5670</t>
  </si>
  <si>
    <t>09000S0000</t>
  </si>
  <si>
    <t>Долевое участие местного бюджета в софинансировании мероприятий, направленных  на реализацию мероприятий по устойчивому развитию сельских территорий (расходы сверх софинансирования)</t>
  </si>
  <si>
    <t>0900Z5670</t>
  </si>
  <si>
    <t>Реализация мероприятий по устойчивому развитию сельских территорий (расходы сверх софинансирования)</t>
  </si>
  <si>
    <t>Муниципальная программа «Профилактика терроризма и экстремизма в муниципальном районе Клявлинский Самарской области  на 2018– 2022  годы»</t>
  </si>
  <si>
    <t>Иные выплаты населению</t>
  </si>
  <si>
    <t>Иные межбюджетные трансферты местным бюджетам из областного бюджета</t>
  </si>
  <si>
    <t>Муниципальная программа «Развитие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2024 годы»</t>
  </si>
  <si>
    <t>Иные межбюджетные трансферты из областного бюджета  местным бюджетам на исполнение органами местного смоуправления Сам. обл. актов гос.органов по обеспечению жилыми помещениями детей-сирот и детей ,оставшихся без попечения родителей</t>
  </si>
  <si>
    <t>Закупка товаров, работ и услуг для государственных (муниципальных) нужд</t>
  </si>
  <si>
    <t>Предоставление субсидий городским округам и муниципальным районам Самарской области на поддержку муниципальных программ развития СОНКО</t>
  </si>
  <si>
    <t>Расходы местных бюджетов, в том числе осуществляемые за счет средств, поступающих из  областного бюджета, а также расходование средств резервных фондов</t>
  </si>
  <si>
    <t>Другие вопросы в области социальной политики</t>
  </si>
  <si>
    <t>43000S0000</t>
  </si>
  <si>
    <t>43000S4040</t>
  </si>
  <si>
    <t>Осуществление софинансирования местным бюджетом мероприятий  на поддержку муниципальных программ развития СОНКО</t>
  </si>
  <si>
    <t>Непрограммные направления  расходов бюджета муниципального района</t>
  </si>
  <si>
    <t>90 0 00 00000</t>
  </si>
  <si>
    <t>90 1 00 00000</t>
  </si>
  <si>
    <t>90 4 00 00000</t>
  </si>
  <si>
    <t>90 7 00 00000</t>
  </si>
  <si>
    <t>90 8 00 00000</t>
  </si>
  <si>
    <t>90 6 00 00000</t>
  </si>
  <si>
    <t>Непрограммные направления расходов местного бюджета в сфере охраны окружающей среды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</si>
  <si>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</si>
  <si>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Непрограммные направления расходов  местного бюджета  в области национальной экономики</t>
  </si>
  <si>
    <t>Непрограммные направления  расходов местного бюджета в сфере образования</t>
  </si>
  <si>
    <t>Непрограммные направления  расходов  местного бюджета  в области культуры и кинематографии</t>
  </si>
  <si>
    <t>Непрограммные направления местного бюджета  в области национальной экономики</t>
  </si>
  <si>
    <t>Непрограммные направления местного бюджета 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 и межбюджетных отношений</t>
  </si>
  <si>
    <t>Сумма, тыс. руб.</t>
  </si>
  <si>
    <t>Приложение 15</t>
  </si>
  <si>
    <t>Судебная система</t>
  </si>
  <si>
    <t>Наименование  раздела, подраздела расходов</t>
  </si>
  <si>
    <t>Приложение 6</t>
  </si>
  <si>
    <t>Прочие межбюджетные трансферты общего характера</t>
  </si>
  <si>
    <t>Обслуживание государственного (муниципального) внутреннего долга</t>
  </si>
  <si>
    <t>Муниципальное казенное учреждение "Управление финансами муниципального района Клявлинский Самарской области"</t>
  </si>
  <si>
    <t>Муниципальное учреждение-Комитет по управлению муниципальным имуществом администрации муниципального района Клявлинский Самарской области</t>
  </si>
  <si>
    <t>Администрация муниципального района Клявлинский Самарской области</t>
  </si>
  <si>
    <t xml:space="preserve">Закупка товаров, работ и услуг для обеспечения государственных (муниципальных) нужд
</t>
  </si>
  <si>
    <t xml:space="preserve"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
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</si>
  <si>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</si>
  <si>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ОБСЛУЖИВАНИЕ ГОСУДАРСТВЕННОГО  (МУНИЦИПАЛЬНОГО) ДОЛГА</t>
  </si>
  <si>
    <t>МЕЖБЮДЖЕТНЫЕ ТРАНСФЕРТЫ ОБЩЕГО ХАРАКТЕРА БЮДЖЕТАМ БЮДЖЕТНОЙ СИСТЕМЫ РОССИЙСКОЙ ФЕДЕРАЦИИ</t>
  </si>
  <si>
    <t>Другие вопросы в области образования</t>
  </si>
  <si>
    <t>Счетная палата муниципального района Клявлинский Самарской области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</si>
  <si>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собственность</t>
  </si>
  <si>
    <t>в том числе за счет безвозмезд-ных поступлений имеющие целевое назначение из вышестоящих бюджетов</t>
  </si>
  <si>
    <t xml:space="preserve">Ведомственная структура расходов бюджета муниципального района Клявлинский Самарской области на 2023  год 
  </t>
  </si>
  <si>
    <t>на  2023 год и плановый период 2024 и 2025 годов"</t>
  </si>
  <si>
    <t>Распределение бюджетных ассигнований по разделам, подразделам
 классификации расходов бюджетов муниципального района Клявлинский Самарской области на  2023 год</t>
  </si>
  <si>
    <t>Распределение бюджетных ассигнований по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бюджета  муниципального района Клявлинский Самарской области на 2023 год.</t>
  </si>
  <si>
    <t>на 2023 год и плановый период 2024 и 2025 годов"</t>
  </si>
  <si>
    <t>Муниципальная программа "Управление муниципальными финансами и развитие межбюджетных отношений на 2018-2026 годы"</t>
  </si>
  <si>
    <t>Муниципальная программа "Управление имуществом муниципального района Клявлинский на 2019-2026 годы"</t>
  </si>
  <si>
    <t>Муниципальная программа "Снижение административных барьеров, повышение качества предоставления государственных и муниципальных услуг" на базе "Многофункционального центра предоставления государственных и муниципальных услуг" муниципального района Клявлинский Самарской области на 2012-2026 годы"</t>
  </si>
  <si>
    <t>Муниципальная программа «Комплексное развитие сельских территорий муниципального района Клявлинский Самарской области на 2020-2026 годы»</t>
  </si>
  <si>
    <t>Муниципальная программа "Развитие культуры, молодежной политики и спорта муниципального района Клявлинский до 2026 года"</t>
  </si>
  <si>
    <t>Муниципальная программа "Молодой семье- доступное жилье" на 2011-2026 г.г.</t>
  </si>
  <si>
    <t>Муниципальная программа "Поддержка социально ориентированных некоммерческих организаций в муниципальном районе Клявлинский" на 2019-2026 годы</t>
  </si>
  <si>
    <t>Муниципальная программа "Управление делами в муниципальном районе Клявлинский на 2017-2026 годы"</t>
  </si>
  <si>
    <t>Муниципальная программа "Развитие сельского хозяйства и регулирования рынков сельскохозяйственной продукции, сырья и продовольствия в муниципальном районе Клявлинский на 2019-2026 годы"</t>
  </si>
  <si>
    <t>Муниципальная программа "Развитие муниципального пассажирского транспорта и транспортной инфраструктуры в муниципальном районе Клявлинский на 2013-2026 годы"</t>
  </si>
  <si>
    <t>Муниципальная программа "Обеспечение организации образовательного процесса в общеобразовательных учреждениях, расположенных на территории муниципального района Клявлинский Самарской области" на 2013-2026 годы</t>
  </si>
  <si>
    <t>Муниципальная программа «Профилактика терроризма и экстремизма в муниципальном районе Клявлинский Самарской области  на 2018– 2026 годы»</t>
  </si>
  <si>
    <t>Муниципальная программа "Поддержка и развитие районной газеты "Знамя Родины" на 2014-2026 годы"</t>
  </si>
  <si>
    <t>Муниципальная программа "Создание условий для эффективного осуществления полномочий Счетной палатой муниципального района Клявлинский Самарской области на 2021-2026 годы"</t>
  </si>
  <si>
    <t>Муниципальная программа "Природоохранные мероприятия на территории муниципального района Клявлинский  на 2023-2027 гг."</t>
  </si>
  <si>
    <t>Муниципальная программа "Улучшение условий охраны труда в муниципальном районе Клявлинский Самарской области на 2021-2026 годы"</t>
  </si>
  <si>
    <t>Муниципальная программа "Модернизация и развитие автомобильных дорог общего пользования местного значения вне границ населенных пунктов в границах муниципального района Клявлинский Самарской области на 2014-2026 годы"</t>
  </si>
  <si>
    <t>Муниципальная программа "Развитие культуры, молодежной политики и спорта муниципального района Клявлинский  до 2026 года"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</si>
  <si>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 на 2023 - 2026 годы</t>
  </si>
  <si>
    <t>Муниципальная программа "Формирование комфортной городской среды на территории муниципального района Клявлинский Самарской области на 2018-2024 годы"</t>
  </si>
  <si>
    <t>Муниципальная программа "Профилактика правонарушений и обеспечение общественной безопасности в муниципальном районе Клявлинский на 2020-2026 годы"</t>
  </si>
  <si>
    <t>Муниципальная программа "Развитие физической культуры и спорта муниципального района Клявлинский на период до 2026 года"</t>
  </si>
  <si>
    <t>Муниципальная программа "Развитие муниципального управления и эффективная деятельность органов местного самоуправления в  муниципальном районе Клявлинский Самарской области на 2018 – 2025 годы"</t>
  </si>
  <si>
    <t>Муниципальная программа "Создание благоприятных условий в целях привлечения медицинских работников для работы в государственных бюджетных учреждениях здравоохранения, расположенных на территории муниципального района Клявлинский Самарской области на 2019-2026 годы"</t>
  </si>
  <si>
    <t>Муниципальная программа "Профилактика терроризма и экстремизма в муниципальном районе Клявлинский Самарской области  на 2018– 2026  годы"</t>
  </si>
  <si>
    <t>Муниципальная программа "Профилактика терроризма и экстремизма в муниципальном районе Клявлинский Самарской области  на 2018– 2026 годы"</t>
  </si>
  <si>
    <t>Муниципальная программа  "Поддержка и развитие малого и среднего предпринимательства на территории муниципального района Клявлинский Самарской области" на 2023 - 2026 годы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</si>
</sst>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164" formatCode="_-* #,##0.00_р_._-;\-* #,##0.00_р_._-;_-* &quot;-&quot;??_р_._-;_-@_-"/>
    <numFmt numFmtId="165" formatCode="0000"/>
    <numFmt numFmtId="166" formatCode="#,##0.000"/>
    <numFmt numFmtId="167" formatCode="_(* #,##0.00_);_(* \(#,##0.00\);_(* &quot;-&quot;??_);_(@_)"/>
    <numFmt numFmtId="168" formatCode="000"/>
    <numFmt numFmtId="169" formatCode="0000000000"/>
    <numFmt numFmtId="170" formatCode="_(* #,##0.000_);_(* \(#,##0.000\);_(* &quot;-&quot;??_);_(@_)"/>
    <numFmt numFmtId="171" formatCode="_-* #,##0.00\ &quot;грн.&quot;_-;\-* #,##0.00\ &quot;грн.&quot;_-;_-* &quot;-&quot;??\ &quot;грн.&quot;_-;_-@_-"/>
    <numFmt numFmtId="172" formatCode="_-* #,##0.00\ _г_р_н_._-;\-* #,##0.00\ _г_р_н_._-;_-* &quot;-&quot;??\ _г_р_н_._-;_-@_-"/>
  </numFmts>
  <fonts count="23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1"/>
      <name val="Arial Cyr"/>
      <family val="2"/>
      <charset val="204"/>
    </font>
    <font>
      <b/>
      <sz val="8"/>
      <color indexed="81"/>
      <name val="Tahoma"/>
      <family val="2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0"/>
      <color rgb="FFFF0000"/>
      <name val="Arial"/>
      <family val="2"/>
      <charset val="204"/>
    </font>
    <font>
      <b/>
      <sz val="10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theme="1"/>
      <name val="Arial"/>
      <family val="2"/>
      <charset val="204"/>
    </font>
    <font>
      <sz val="11"/>
      <color theme="1"/>
      <name val="Arial Cyr"/>
      <family val="2"/>
      <charset val="204"/>
    </font>
    <font>
      <sz val="10"/>
      <color theme="1"/>
      <name val="Arial Cyr"/>
      <family val="2"/>
      <charset val="204"/>
    </font>
    <font>
      <b/>
      <sz val="10"/>
      <name val="Arial Cyr"/>
      <family val="2"/>
      <charset val="204"/>
    </font>
    <font>
      <sz val="8"/>
      <name val="Arial Cyr"/>
      <family val="2"/>
      <charset val="204"/>
    </font>
    <font>
      <sz val="9"/>
      <color theme="1"/>
      <name val="Arial Cyr"/>
      <family val="2"/>
      <charset val="204"/>
    </font>
    <font>
      <b/>
      <sz val="10"/>
      <color rgb="FFFF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47">
    <xf numFmtId="0" fontId="0" fillId="0" borderId="0"/>
    <xf numFmtId="0" fontId="2" fillId="0" borderId="0"/>
    <xf numFmtId="0" fontId="4" fillId="0" borderId="0"/>
    <xf numFmtId="0" fontId="2" fillId="0" borderId="0"/>
    <xf numFmtId="0" fontId="6" fillId="0" borderId="0"/>
    <xf numFmtId="167" fontId="2" fillId="0" borderId="0" applyFont="0" applyFill="0" applyBorder="0" applyAlignment="0" applyProtection="0"/>
    <xf numFmtId="164" fontId="2" fillId="0" borderId="0" applyFill="0" applyBorder="0" applyAlignment="0" applyProtection="0"/>
    <xf numFmtId="0" fontId="2" fillId="0" borderId="0"/>
    <xf numFmtId="171" fontId="10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9" fontId="2" fillId="0" borderId="0" applyFont="0" applyFill="0" applyBorder="0" applyAlignment="0" applyProtection="0"/>
    <xf numFmtId="164" fontId="10" fillId="0" borderId="0" applyFont="0" applyFill="0" applyBorder="0" applyAlignment="0" applyProtection="0"/>
    <xf numFmtId="172" fontId="10" fillId="0" borderId="0" applyFont="0" applyFill="0" applyBorder="0" applyAlignment="0" applyProtection="0"/>
  </cellStyleXfs>
  <cellXfs count="189">
    <xf numFmtId="0" fontId="0" fillId="0" borderId="0" xfId="0"/>
    <xf numFmtId="49" fontId="7" fillId="0" borderId="0" xfId="4" applyNumberFormat="1" applyFont="1" applyFill="1"/>
    <xf numFmtId="0" fontId="3" fillId="0" borderId="0" xfId="1" applyFont="1" applyFill="1" applyBorder="1" applyAlignment="1"/>
    <xf numFmtId="0" fontId="3" fillId="0" borderId="0" xfId="3" applyFont="1" applyFill="1" applyBorder="1" applyAlignment="1"/>
    <xf numFmtId="0" fontId="0" fillId="0" borderId="0" xfId="0" applyFill="1"/>
    <xf numFmtId="166" fontId="3" fillId="0" borderId="0" xfId="1" applyNumberFormat="1" applyFont="1" applyFill="1" applyBorder="1" applyAlignment="1" applyProtection="1">
      <alignment horizontal="right" wrapText="1"/>
      <protection hidden="1"/>
    </xf>
    <xf numFmtId="0" fontId="6" fillId="0" borderId="0" xfId="4" applyFill="1"/>
    <xf numFmtId="0" fontId="6" fillId="0" borderId="0" xfId="4"/>
    <xf numFmtId="49" fontId="7" fillId="0" borderId="0" xfId="4" applyNumberFormat="1" applyFont="1"/>
    <xf numFmtId="166" fontId="3" fillId="2" borderId="8" xfId="4" applyNumberFormat="1" applyFont="1" applyFill="1" applyBorder="1"/>
    <xf numFmtId="0" fontId="0" fillId="2" borderId="0" xfId="0" applyFill="1"/>
    <xf numFmtId="166" fontId="3" fillId="2" borderId="1" xfId="4" applyNumberFormat="1" applyFont="1" applyFill="1" applyBorder="1"/>
    <xf numFmtId="0" fontId="3" fillId="2" borderId="1" xfId="1" applyNumberFormat="1" applyFont="1" applyFill="1" applyBorder="1" applyAlignment="1" applyProtection="1">
      <alignment horizontal="left" vertical="distributed" wrapText="1"/>
      <protection hidden="1"/>
    </xf>
    <xf numFmtId="0" fontId="6" fillId="0" borderId="0" xfId="4" applyFill="1" applyBorder="1"/>
    <xf numFmtId="0" fontId="3" fillId="2" borderId="3" xfId="1" applyNumberFormat="1" applyFont="1" applyFill="1" applyBorder="1" applyAlignment="1" applyProtection="1">
      <alignment horizontal="left" vertical="distributed" wrapText="1"/>
      <protection hidden="1"/>
    </xf>
    <xf numFmtId="0" fontId="12" fillId="0" borderId="0" xfId="0" applyFont="1"/>
    <xf numFmtId="0" fontId="0" fillId="3" borderId="0" xfId="0" applyFill="1"/>
    <xf numFmtId="0" fontId="14" fillId="2" borderId="1" xfId="2" applyFont="1" applyFill="1" applyBorder="1" applyAlignment="1" applyProtection="1">
      <alignment wrapText="1"/>
    </xf>
    <xf numFmtId="0" fontId="0" fillId="4" borderId="0" xfId="0" applyFill="1"/>
    <xf numFmtId="0" fontId="12" fillId="3" borderId="0" xfId="0" applyFont="1" applyFill="1"/>
    <xf numFmtId="0" fontId="6" fillId="2" borderId="0" xfId="4" applyFill="1"/>
    <xf numFmtId="166" fontId="3" fillId="2" borderId="16" xfId="4" applyNumberFormat="1" applyFont="1" applyFill="1" applyBorder="1"/>
    <xf numFmtId="166" fontId="5" fillId="2" borderId="1" xfId="4" applyNumberFormat="1" applyFont="1" applyFill="1" applyBorder="1"/>
    <xf numFmtId="49" fontId="7" fillId="2" borderId="0" xfId="4" applyNumberFormat="1" applyFont="1" applyFill="1"/>
    <xf numFmtId="0" fontId="3" fillId="2" borderId="0" xfId="1" applyFont="1" applyFill="1" applyBorder="1" applyAlignment="1"/>
    <xf numFmtId="0" fontId="3" fillId="2" borderId="0" xfId="1" applyFont="1" applyFill="1" applyBorder="1" applyAlignment="1">
      <alignment horizontal="right"/>
    </xf>
    <xf numFmtId="0" fontId="0" fillId="2" borderId="0" xfId="0" applyFill="1" applyProtection="1"/>
    <xf numFmtId="166" fontId="5" fillId="2" borderId="8" xfId="1" applyNumberFormat="1" applyFont="1" applyFill="1" applyBorder="1" applyAlignment="1" applyProtection="1">
      <alignment horizontal="center" wrapText="1"/>
      <protection hidden="1"/>
    </xf>
    <xf numFmtId="0" fontId="3" fillId="2" borderId="10" xfId="1" applyNumberFormat="1" applyFont="1" applyFill="1" applyBorder="1" applyAlignment="1" applyProtection="1">
      <alignment horizontal="left" vertical="distributed" wrapText="1"/>
      <protection hidden="1"/>
    </xf>
    <xf numFmtId="0" fontId="3" fillId="2" borderId="15" xfId="1" applyNumberFormat="1" applyFont="1" applyFill="1" applyBorder="1" applyAlignment="1" applyProtection="1">
      <alignment horizontal="left" vertical="distributed" wrapText="1"/>
      <protection hidden="1"/>
    </xf>
    <xf numFmtId="49" fontId="6" fillId="2" borderId="0" xfId="4" applyNumberFormat="1" applyFont="1" applyFill="1" applyAlignment="1">
      <alignment vertical="distributed" wrapText="1"/>
    </xf>
    <xf numFmtId="166" fontId="3" fillId="2" borderId="0" xfId="4" applyNumberFormat="1" applyFont="1" applyFill="1"/>
    <xf numFmtId="49" fontId="17" fillId="2" borderId="0" xfId="4" applyNumberFormat="1" applyFont="1" applyFill="1"/>
    <xf numFmtId="0" fontId="14" fillId="2" borderId="0" xfId="1" applyFont="1" applyFill="1" applyBorder="1" applyAlignment="1"/>
    <xf numFmtId="0" fontId="14" fillId="2" borderId="0" xfId="1" applyFont="1" applyFill="1" applyBorder="1" applyAlignment="1">
      <alignment horizontal="right"/>
    </xf>
    <xf numFmtId="170" fontId="15" fillId="2" borderId="1" xfId="5" applyNumberFormat="1" applyFont="1" applyFill="1" applyBorder="1" applyAlignment="1" applyProtection="1">
      <alignment horizontal="right" wrapText="1"/>
      <protection hidden="1"/>
    </xf>
    <xf numFmtId="0" fontId="14" fillId="2" borderId="7" xfId="3" applyFont="1" applyFill="1" applyBorder="1" applyAlignment="1"/>
    <xf numFmtId="0" fontId="16" fillId="2" borderId="0" xfId="0" applyFont="1" applyFill="1"/>
    <xf numFmtId="166" fontId="15" fillId="2" borderId="1" xfId="3" applyNumberFormat="1" applyFont="1" applyFill="1" applyBorder="1" applyAlignment="1" applyProtection="1">
      <alignment horizontal="center" wrapText="1"/>
      <protection hidden="1"/>
    </xf>
    <xf numFmtId="165" fontId="15" fillId="2" borderId="1" xfId="3" applyNumberFormat="1" applyFont="1" applyFill="1" applyBorder="1" applyAlignment="1" applyProtection="1">
      <alignment horizontal="center" wrapText="1"/>
      <protection hidden="1"/>
    </xf>
    <xf numFmtId="0" fontId="15" fillId="2" borderId="1" xfId="2" applyFont="1" applyFill="1" applyBorder="1" applyAlignment="1" applyProtection="1">
      <alignment wrapText="1"/>
    </xf>
    <xf numFmtId="166" fontId="5" fillId="2" borderId="3" xfId="1" applyNumberFormat="1" applyFont="1" applyFill="1" applyBorder="1" applyAlignment="1" applyProtection="1">
      <alignment horizontal="right" wrapText="1"/>
      <protection hidden="1"/>
    </xf>
    <xf numFmtId="166" fontId="15" fillId="2" borderId="3" xfId="1" applyNumberFormat="1" applyFont="1" applyFill="1" applyBorder="1" applyAlignment="1" applyProtection="1">
      <alignment horizontal="right" wrapText="1"/>
      <protection hidden="1"/>
    </xf>
    <xf numFmtId="165" fontId="14" fillId="2" borderId="1" xfId="3" applyNumberFormat="1" applyFont="1" applyFill="1" applyBorder="1" applyAlignment="1" applyProtection="1">
      <alignment horizontal="center" wrapText="1"/>
      <protection hidden="1"/>
    </xf>
    <xf numFmtId="166" fontId="14" fillId="2" borderId="3" xfId="1" applyNumberFormat="1" applyFont="1" applyFill="1" applyBorder="1" applyAlignment="1" applyProtection="1">
      <alignment horizontal="right" wrapText="1"/>
      <protection hidden="1"/>
    </xf>
    <xf numFmtId="0" fontId="18" fillId="2" borderId="0" xfId="4" applyFont="1" applyFill="1" applyBorder="1" applyAlignment="1"/>
    <xf numFmtId="166" fontId="18" fillId="2" borderId="0" xfId="4" applyNumberFormat="1" applyFont="1" applyFill="1" applyBorder="1"/>
    <xf numFmtId="166" fontId="14" fillId="2" borderId="0" xfId="4" applyNumberFormat="1" applyFont="1" applyFill="1" applyBorder="1"/>
    <xf numFmtId="0" fontId="18" fillId="2" borderId="0" xfId="4" applyFont="1" applyFill="1" applyAlignment="1"/>
    <xf numFmtId="166" fontId="18" fillId="2" borderId="0" xfId="4" applyNumberFormat="1" applyFont="1" applyFill="1"/>
    <xf numFmtId="166" fontId="14" fillId="2" borderId="0" xfId="4" applyNumberFormat="1" applyFont="1" applyFill="1"/>
    <xf numFmtId="0" fontId="15" fillId="2" borderId="1" xfId="3" applyNumberFormat="1" applyFont="1" applyFill="1" applyBorder="1" applyAlignment="1" applyProtection="1">
      <alignment horizontal="center" wrapText="1"/>
      <protection hidden="1"/>
    </xf>
    <xf numFmtId="166" fontId="3" fillId="2" borderId="0" xfId="1" applyNumberFormat="1" applyFont="1" applyFill="1" applyBorder="1" applyAlignment="1" applyProtection="1">
      <alignment horizontal="right" wrapText="1"/>
      <protection hidden="1"/>
    </xf>
    <xf numFmtId="0" fontId="3" fillId="2" borderId="1" xfId="2" applyFont="1" applyFill="1" applyBorder="1" applyAlignment="1" applyProtection="1">
      <alignment wrapText="1"/>
    </xf>
    <xf numFmtId="0" fontId="14" fillId="2" borderId="1" xfId="2" applyFont="1" applyFill="1" applyBorder="1" applyAlignment="1" applyProtection="1">
      <alignment horizontal="left" wrapText="1"/>
    </xf>
    <xf numFmtId="169" fontId="3" fillId="0" borderId="1" xfId="10" applyNumberFormat="1" applyFont="1" applyFill="1" applyBorder="1" applyAlignment="1" applyProtection="1">
      <alignment horizontal="left" vertical="center" wrapText="1"/>
      <protection hidden="1"/>
    </xf>
    <xf numFmtId="165" fontId="14" fillId="0" borderId="1" xfId="3" applyNumberFormat="1" applyFont="1" applyFill="1" applyBorder="1" applyAlignment="1" applyProtection="1">
      <alignment horizontal="center" wrapText="1"/>
      <protection hidden="1"/>
    </xf>
    <xf numFmtId="0" fontId="6" fillId="0" borderId="0" xfId="4" applyFont="1" applyFill="1"/>
    <xf numFmtId="0" fontId="6" fillId="2" borderId="0" xfId="4" applyFont="1" applyFill="1"/>
    <xf numFmtId="166" fontId="0" fillId="0" borderId="0" xfId="0" applyNumberFormat="1"/>
    <xf numFmtId="166" fontId="3" fillId="2" borderId="9" xfId="4" applyNumberFormat="1" applyFont="1" applyFill="1" applyBorder="1"/>
    <xf numFmtId="166" fontId="3" fillId="2" borderId="18" xfId="4" applyNumberFormat="1" applyFont="1" applyFill="1" applyBorder="1"/>
    <xf numFmtId="166" fontId="3" fillId="2" borderId="6" xfId="4" applyNumberFormat="1" applyFont="1" applyFill="1" applyBorder="1"/>
    <xf numFmtId="166" fontId="5" fillId="2" borderId="6" xfId="4" applyNumberFormat="1" applyFont="1" applyFill="1" applyBorder="1"/>
    <xf numFmtId="0" fontId="9" fillId="2" borderId="1" xfId="4" applyNumberFormat="1" applyFont="1" applyFill="1" applyBorder="1" applyAlignment="1">
      <alignment horizontal="center" wrapText="1"/>
    </xf>
    <xf numFmtId="0" fontId="3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4" fillId="2" borderId="6" xfId="2" applyFont="1" applyFill="1" applyBorder="1" applyAlignment="1" applyProtection="1">
      <alignment horizontal="left" wrapText="1"/>
    </xf>
    <xf numFmtId="0" fontId="9" fillId="2" borderId="6" xfId="4" applyNumberFormat="1" applyFont="1" applyFill="1" applyBorder="1" applyAlignment="1">
      <alignment horizontal="center" wrapText="1"/>
    </xf>
    <xf numFmtId="166" fontId="3" fillId="2" borderId="17" xfId="4" applyNumberFormat="1" applyFont="1" applyFill="1" applyBorder="1"/>
    <xf numFmtId="166" fontId="5" fillId="2" borderId="18" xfId="4" applyNumberFormat="1" applyFont="1" applyFill="1" applyBorder="1"/>
    <xf numFmtId="166" fontId="6" fillId="0" borderId="0" xfId="4" applyNumberFormat="1"/>
    <xf numFmtId="0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6" fontId="5" fillId="2" borderId="9" xfId="4" applyNumberFormat="1" applyFont="1" applyFill="1" applyBorder="1"/>
    <xf numFmtId="0" fontId="5" fillId="2" borderId="6" xfId="1" applyNumberFormat="1" applyFont="1" applyFill="1" applyBorder="1" applyAlignment="1" applyProtection="1">
      <alignment horizontal="left" vertical="distributed" wrapText="1"/>
      <protection hidden="1"/>
    </xf>
    <xf numFmtId="0" fontId="15" fillId="2" borderId="1" xfId="2" applyFont="1" applyFill="1" applyBorder="1" applyAlignment="1" applyProtection="1">
      <alignment horizontal="left" wrapText="1"/>
    </xf>
    <xf numFmtId="0" fontId="15" fillId="2" borderId="6" xfId="2" applyFont="1" applyFill="1" applyBorder="1" applyAlignment="1" applyProtection="1">
      <alignment horizontal="left" wrapText="1"/>
    </xf>
    <xf numFmtId="0" fontId="13" fillId="2" borderId="0" xfId="0" applyFont="1" applyFill="1"/>
    <xf numFmtId="0" fontId="19" fillId="0" borderId="0" xfId="4" applyFont="1"/>
    <xf numFmtId="0" fontId="19" fillId="2" borderId="4" xfId="4" applyFont="1" applyFill="1" applyBorder="1"/>
    <xf numFmtId="0" fontId="3" fillId="2" borderId="1" xfId="4" applyFont="1" applyFill="1" applyBorder="1" applyAlignment="1">
      <alignment horizontal="left"/>
    </xf>
    <xf numFmtId="166" fontId="21" fillId="2" borderId="0" xfId="4" applyNumberFormat="1" applyFont="1" applyFill="1"/>
    <xf numFmtId="0" fontId="14" fillId="0" borderId="0" xfId="3" applyFont="1" applyFill="1" applyBorder="1" applyAlignment="1"/>
    <xf numFmtId="0" fontId="15" fillId="0" borderId="1" xfId="3" applyNumberFormat="1" applyFont="1" applyFill="1" applyBorder="1" applyAlignment="1" applyProtection="1">
      <alignment horizontal="left" wrapText="1"/>
      <protection hidden="1"/>
    </xf>
    <xf numFmtId="0" fontId="16" fillId="0" borderId="0" xfId="0" applyFont="1" applyFill="1"/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0" fontId="15" fillId="0" borderId="1" xfId="2" applyFont="1" applyFill="1" applyBorder="1" applyAlignment="1" applyProtection="1">
      <alignment wrapText="1"/>
    </xf>
    <xf numFmtId="0" fontId="14" fillId="0" borderId="1" xfId="2" applyFont="1" applyFill="1" applyBorder="1" applyAlignment="1" applyProtection="1">
      <alignment wrapText="1"/>
    </xf>
    <xf numFmtId="0" fontId="3" fillId="0" borderId="1" xfId="2" applyFont="1" applyFill="1" applyBorder="1" applyAlignment="1" applyProtection="1">
      <alignment wrapText="1"/>
    </xf>
    <xf numFmtId="0" fontId="18" fillId="0" borderId="0" xfId="4" applyFont="1" applyFill="1" applyAlignment="1"/>
    <xf numFmtId="49" fontId="18" fillId="0" borderId="0" xfId="4" applyNumberFormat="1" applyFont="1" applyFill="1" applyBorder="1" applyAlignment="1">
      <alignment vertical="distributed"/>
    </xf>
    <xf numFmtId="49" fontId="18" fillId="0" borderId="0" xfId="4" applyNumberFormat="1" applyFont="1" applyFill="1" applyAlignment="1">
      <alignment vertical="distributed"/>
    </xf>
    <xf numFmtId="0" fontId="13" fillId="3" borderId="0" xfId="0" applyFont="1" applyFill="1"/>
    <xf numFmtId="0" fontId="3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3" fillId="2" borderId="0" xfId="2" applyFont="1" applyFill="1" applyAlignment="1" applyProtection="1">
      <alignment wrapText="1"/>
    </xf>
    <xf numFmtId="165" fontId="3" fillId="2" borderId="2" xfId="3" applyNumberFormat="1" applyFont="1" applyFill="1" applyBorder="1" applyAlignment="1" applyProtection="1">
      <alignment wrapText="1"/>
      <protection hidden="1"/>
    </xf>
    <xf numFmtId="0" fontId="3" fillId="2" borderId="2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/>
    <xf numFmtId="0" fontId="2" fillId="2" borderId="0" xfId="0" applyFont="1" applyFill="1" applyProtection="1"/>
    <xf numFmtId="0" fontId="3" fillId="2" borderId="0" xfId="1" applyFont="1" applyFill="1" applyBorder="1" applyAlignment="1" applyProtection="1">
      <alignment horizontal="center"/>
    </xf>
    <xf numFmtId="168" fontId="5" fillId="2" borderId="1" xfId="1" applyNumberFormat="1" applyFont="1" applyFill="1" applyBorder="1" applyAlignment="1" applyProtection="1">
      <alignment horizontal="center" vertical="distributed"/>
      <protection hidden="1"/>
    </xf>
    <xf numFmtId="49" fontId="5" fillId="2" borderId="5" xfId="1" applyNumberFormat="1" applyFont="1" applyFill="1" applyBorder="1" applyAlignment="1" applyProtection="1">
      <alignment horizontal="center" vertical="distributed" wrapText="1"/>
      <protection hidden="1"/>
    </xf>
    <xf numFmtId="165" fontId="5" fillId="2" borderId="2" xfId="3" applyNumberFormat="1" applyFont="1" applyFill="1" applyBorder="1" applyAlignment="1" applyProtection="1">
      <alignment wrapText="1"/>
      <protection hidden="1"/>
    </xf>
    <xf numFmtId="0" fontId="5" fillId="2" borderId="1" xfId="2" applyFont="1" applyFill="1" applyBorder="1" applyAlignment="1" applyProtection="1">
      <alignment wrapText="1"/>
    </xf>
    <xf numFmtId="165" fontId="5" fillId="2" borderId="1" xfId="3" applyNumberFormat="1" applyFont="1" applyFill="1" applyBorder="1" applyAlignment="1" applyProtection="1">
      <alignment horizontal="center" wrapText="1"/>
      <protection hidden="1"/>
    </xf>
    <xf numFmtId="169" fontId="5" fillId="2" borderId="1" xfId="1" applyNumberFormat="1" applyFont="1" applyFill="1" applyBorder="1" applyAlignment="1" applyProtection="1">
      <alignment horizontal="center" wrapText="1"/>
      <protection hidden="1"/>
    </xf>
    <xf numFmtId="165" fontId="3" fillId="2" borderId="1" xfId="3" applyNumberFormat="1" applyFont="1" applyFill="1" applyBorder="1" applyAlignment="1" applyProtection="1">
      <alignment horizontal="center" wrapText="1"/>
      <protection hidden="1"/>
    </xf>
    <xf numFmtId="169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1" xfId="2" applyFont="1" applyFill="1" applyBorder="1" applyAlignment="1" applyProtection="1">
      <alignment horizontal="left" wrapText="1"/>
    </xf>
    <xf numFmtId="165" fontId="3" fillId="2" borderId="1" xfId="3" applyNumberFormat="1" applyFont="1" applyFill="1" applyBorder="1" applyAlignment="1" applyProtection="1">
      <alignment horizontal="distributed" wrapText="1"/>
      <protection hidden="1"/>
    </xf>
    <xf numFmtId="169" fontId="3" fillId="2" borderId="1" xfId="1" applyNumberFormat="1" applyFont="1" applyFill="1" applyBorder="1" applyAlignment="1" applyProtection="1">
      <alignment horizontal="distributed" wrapText="1"/>
      <protection hidden="1"/>
    </xf>
    <xf numFmtId="0" fontId="3" fillId="2" borderId="1" xfId="1" applyNumberFormat="1" applyFont="1" applyFill="1" applyBorder="1" applyAlignment="1" applyProtection="1">
      <alignment horizontal="distributed" wrapText="1"/>
      <protection hidden="1"/>
    </xf>
    <xf numFmtId="169" fontId="3" fillId="2" borderId="1" xfId="10" applyNumberFormat="1" applyFont="1" applyFill="1" applyBorder="1" applyAlignment="1" applyProtection="1">
      <alignment horizontal="left" vertical="center" wrapText="1"/>
      <protection hidden="1"/>
    </xf>
    <xf numFmtId="49" fontId="5" fillId="2" borderId="1" xfId="2" applyNumberFormat="1" applyFont="1" applyFill="1" applyBorder="1" applyAlignment="1" applyProtection="1">
      <alignment horizontal="left" vertical="distributed" wrapText="1"/>
    </xf>
    <xf numFmtId="49" fontId="3" fillId="2" borderId="1" xfId="2" applyNumberFormat="1" applyFont="1" applyFill="1" applyBorder="1" applyAlignment="1" applyProtection="1">
      <alignment horizontal="left" wrapText="1"/>
    </xf>
    <xf numFmtId="49" fontId="3" fillId="2" borderId="1" xfId="1" applyNumberFormat="1" applyFont="1" applyFill="1" applyBorder="1" applyAlignment="1" applyProtection="1">
      <alignment horizontal="center" wrapText="1"/>
      <protection hidden="1"/>
    </xf>
    <xf numFmtId="49" fontId="3" fillId="2" borderId="0" xfId="0" applyNumberFormat="1" applyFont="1" applyFill="1" applyAlignment="1">
      <alignment wrapText="1"/>
    </xf>
    <xf numFmtId="49" fontId="5" fillId="2" borderId="1" xfId="1" applyNumberFormat="1" applyFont="1" applyFill="1" applyBorder="1" applyAlignment="1" applyProtection="1">
      <alignment horizontal="left" vertical="distributed" wrapText="1"/>
      <protection hidden="1"/>
    </xf>
    <xf numFmtId="165" fontId="5" fillId="2" borderId="1" xfId="3" applyNumberFormat="1" applyFont="1" applyFill="1" applyBorder="1" applyAlignment="1" applyProtection="1">
      <alignment wrapText="1"/>
      <protection hidden="1"/>
    </xf>
    <xf numFmtId="165" fontId="3" fillId="2" borderId="1" xfId="3" applyNumberFormat="1" applyFont="1" applyFill="1" applyBorder="1" applyAlignment="1" applyProtection="1">
      <alignment wrapText="1"/>
      <protection hidden="1"/>
    </xf>
    <xf numFmtId="0" fontId="2" fillId="2" borderId="0" xfId="0" applyFont="1" applyFill="1"/>
    <xf numFmtId="0" fontId="2" fillId="2" borderId="0" xfId="0" applyFont="1" applyFill="1" applyAlignment="1">
      <alignment horizontal="center"/>
    </xf>
    <xf numFmtId="168" fontId="5" fillId="2" borderId="1" xfId="1" applyNumberFormat="1" applyFont="1" applyFill="1" applyBorder="1" applyAlignment="1" applyProtection="1">
      <alignment vertical="distributed"/>
      <protection hidden="1"/>
    </xf>
    <xf numFmtId="168" fontId="3" fillId="2" borderId="1" xfId="1" applyNumberFormat="1" applyFont="1" applyFill="1" applyBorder="1" applyAlignment="1" applyProtection="1">
      <alignment horizontal="center" vertical="distributed"/>
      <protection hidden="1"/>
    </xf>
    <xf numFmtId="0" fontId="6" fillId="0" borderId="0" xfId="4" applyBorder="1"/>
    <xf numFmtId="0" fontId="15" fillId="2" borderId="0" xfId="2" applyFont="1" applyFill="1" applyBorder="1" applyAlignment="1" applyProtection="1">
      <alignment horizontal="left" wrapText="1"/>
    </xf>
    <xf numFmtId="0" fontId="19" fillId="0" borderId="0" xfId="4" applyFont="1" applyBorder="1"/>
    <xf numFmtId="0" fontId="14" fillId="2" borderId="0" xfId="2" applyFont="1" applyFill="1" applyBorder="1" applyAlignment="1" applyProtection="1">
      <alignment horizontal="left" wrapText="1"/>
    </xf>
    <xf numFmtId="165" fontId="5" fillId="2" borderId="0" xfId="3" applyNumberFormat="1" applyFont="1" applyFill="1" applyBorder="1" applyAlignment="1" applyProtection="1">
      <alignment horizontal="center" wrapText="1"/>
      <protection hidden="1"/>
    </xf>
    <xf numFmtId="169" fontId="5" fillId="2" borderId="0" xfId="1" applyNumberFormat="1" applyFont="1" applyFill="1" applyBorder="1" applyAlignment="1" applyProtection="1">
      <alignment horizontal="center" wrapText="1"/>
      <protection hidden="1"/>
    </xf>
    <xf numFmtId="0" fontId="12" fillId="0" borderId="0" xfId="0" applyFont="1" applyFill="1"/>
    <xf numFmtId="0" fontId="12" fillId="2" borderId="0" xfId="0" applyFont="1" applyFill="1"/>
    <xf numFmtId="0" fontId="22" fillId="3" borderId="0" xfId="0" applyFont="1" applyFill="1"/>
    <xf numFmtId="166" fontId="12" fillId="0" borderId="0" xfId="0" applyNumberFormat="1" applyFont="1"/>
    <xf numFmtId="0" fontId="12" fillId="4" borderId="0" xfId="0" applyFont="1" applyFill="1"/>
    <xf numFmtId="166" fontId="12" fillId="0" borderId="0" xfId="0" applyNumberFormat="1" applyFont="1" applyFill="1"/>
    <xf numFmtId="0" fontId="22" fillId="2" borderId="0" xfId="0" applyFont="1" applyFill="1"/>
    <xf numFmtId="166" fontId="5" fillId="2" borderId="4" xfId="4" applyNumberFormat="1" applyFont="1" applyFill="1" applyBorder="1"/>
    <xf numFmtId="166" fontId="20" fillId="2" borderId="0" xfId="4" applyNumberFormat="1" applyFont="1" applyFill="1"/>
    <xf numFmtId="166" fontId="6" fillId="2" borderId="0" xfId="4" applyNumberFormat="1" applyFont="1" applyFill="1"/>
    <xf numFmtId="0" fontId="0" fillId="0" borderId="0" xfId="0" applyFont="1"/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166" fontId="3" fillId="0" borderId="3" xfId="1" applyNumberFormat="1" applyFont="1" applyFill="1" applyBorder="1" applyAlignment="1" applyProtection="1">
      <alignment horizontal="right" wrapText="1"/>
      <protection hidden="1"/>
    </xf>
    <xf numFmtId="0" fontId="3" fillId="0" borderId="0" xfId="1" applyFont="1" applyFill="1" applyBorder="1" applyAlignment="1" applyProtection="1">
      <alignment horizontal="right"/>
    </xf>
    <xf numFmtId="166" fontId="3" fillId="0" borderId="3" xfId="1" applyNumberFormat="1" applyFont="1" applyFill="1" applyBorder="1" applyAlignment="1" applyProtection="1">
      <alignment horizontal="center" wrapText="1"/>
      <protection hidden="1"/>
    </xf>
    <xf numFmtId="0" fontId="3" fillId="0" borderId="0" xfId="1" applyFont="1" applyFill="1" applyBorder="1" applyAlignment="1" applyProtection="1">
      <alignment horizontal="center"/>
    </xf>
    <xf numFmtId="166" fontId="5" fillId="0" borderId="3" xfId="1" applyNumberFormat="1" applyFont="1" applyFill="1" applyBorder="1" applyAlignment="1" applyProtection="1">
      <alignment horizontal="center" wrapText="1"/>
      <protection hidden="1"/>
    </xf>
    <xf numFmtId="166" fontId="5" fillId="0" borderId="3" xfId="1" applyNumberFormat="1" applyFont="1" applyFill="1" applyBorder="1" applyAlignment="1" applyProtection="1">
      <alignment horizontal="right" wrapText="1"/>
      <protection hidden="1"/>
    </xf>
    <xf numFmtId="166" fontId="3" fillId="0" borderId="3" xfId="1" applyNumberFormat="1" applyFont="1" applyFill="1" applyBorder="1" applyAlignment="1" applyProtection="1">
      <alignment horizontal="distributed" wrapText="1"/>
      <protection hidden="1"/>
    </xf>
    <xf numFmtId="166" fontId="5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right" wrapText="1"/>
      <protection hidden="1"/>
    </xf>
    <xf numFmtId="166" fontId="3" fillId="0" borderId="1" xfId="1" applyNumberFormat="1" applyFont="1" applyFill="1" applyBorder="1" applyAlignment="1" applyProtection="1">
      <alignment horizontal="center" wrapText="1"/>
      <protection hidden="1"/>
    </xf>
    <xf numFmtId="166" fontId="2" fillId="0" borderId="0" xfId="0" applyNumberFormat="1" applyFont="1" applyFill="1"/>
    <xf numFmtId="0" fontId="2" fillId="0" borderId="0" xfId="0" applyFont="1" applyFill="1"/>
    <xf numFmtId="166" fontId="2" fillId="0" borderId="0" xfId="0" applyNumberFormat="1" applyFont="1" applyFill="1" applyBorder="1"/>
    <xf numFmtId="0" fontId="14" fillId="0" borderId="1" xfId="2" applyFont="1" applyFill="1" applyBorder="1" applyAlignment="1" applyProtection="1">
      <alignment horizontal="left" wrapText="1"/>
    </xf>
    <xf numFmtId="0" fontId="14" fillId="0" borderId="6" xfId="2" applyFont="1" applyFill="1" applyBorder="1" applyAlignment="1" applyProtection="1">
      <alignment horizontal="left" wrapText="1"/>
    </xf>
    <xf numFmtId="166" fontId="3" fillId="0" borderId="6" xfId="4" applyNumberFormat="1" applyFont="1" applyFill="1" applyBorder="1"/>
    <xf numFmtId="169" fontId="3" fillId="0" borderId="1" xfId="1" applyNumberFormat="1" applyFont="1" applyFill="1" applyBorder="1" applyAlignment="1" applyProtection="1">
      <alignment horizontal="center" wrapText="1"/>
      <protection hidden="1"/>
    </xf>
    <xf numFmtId="0" fontId="3" fillId="2" borderId="0" xfId="1" applyFont="1" applyFill="1" applyBorder="1" applyAlignment="1" applyProtection="1">
      <alignment horizontal="right"/>
    </xf>
    <xf numFmtId="0" fontId="5" fillId="2" borderId="0" xfId="1" applyFont="1" applyFill="1" applyBorder="1" applyAlignment="1" applyProtection="1">
      <alignment horizontal="center" vertical="distributed" wrapText="1"/>
    </xf>
    <xf numFmtId="166" fontId="5" fillId="0" borderId="11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2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3" xfId="1" applyNumberFormat="1" applyFont="1" applyFill="1" applyBorder="1" applyAlignment="1" applyProtection="1">
      <alignment horizontal="center" vertical="center" wrapText="1"/>
      <protection hidden="1"/>
    </xf>
    <xf numFmtId="166" fontId="5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5" fillId="2" borderId="5" xfId="1" applyNumberFormat="1" applyFont="1" applyFill="1" applyBorder="1" applyAlignment="1" applyProtection="1">
      <alignment horizontal="center" wrapText="1"/>
      <protection hidden="1"/>
    </xf>
    <xf numFmtId="0" fontId="5" fillId="2" borderId="2" xfId="1" applyNumberFormat="1" applyFont="1" applyFill="1" applyBorder="1" applyAlignment="1" applyProtection="1">
      <alignment horizontal="center" wrapText="1"/>
      <protection hidden="1"/>
    </xf>
    <xf numFmtId="0" fontId="5" fillId="2" borderId="6" xfId="1" applyNumberFormat="1" applyFont="1" applyFill="1" applyBorder="1" applyAlignment="1" applyProtection="1">
      <alignment horizontal="center" wrapText="1"/>
      <protection hidden="1"/>
    </xf>
    <xf numFmtId="0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1" xfId="1" applyNumberFormat="1" applyFont="1" applyFill="1" applyBorder="1" applyAlignment="1" applyProtection="1">
      <alignment horizontal="center" vertical="distributed" wrapText="1"/>
      <protection hidden="1"/>
    </xf>
    <xf numFmtId="0" fontId="5" fillId="2" borderId="1" xfId="1" applyNumberFormat="1" applyFont="1" applyFill="1" applyBorder="1" applyAlignment="1" applyProtection="1">
      <alignment horizontal="center" wrapText="1"/>
      <protection hidden="1"/>
    </xf>
    <xf numFmtId="165" fontId="15" fillId="2" borderId="5" xfId="3" applyNumberFormat="1" applyFont="1" applyFill="1" applyBorder="1" applyAlignment="1" applyProtection="1">
      <alignment horizontal="center" wrapText="1"/>
      <protection hidden="1"/>
    </xf>
    <xf numFmtId="165" fontId="15" fillId="2" borderId="6" xfId="3" applyNumberFormat="1" applyFont="1" applyFill="1" applyBorder="1" applyAlignment="1" applyProtection="1">
      <alignment horizontal="center" wrapText="1"/>
      <protection hidden="1"/>
    </xf>
    <xf numFmtId="0" fontId="15" fillId="2" borderId="0" xfId="3" applyFont="1" applyFill="1" applyBorder="1" applyAlignment="1">
      <alignment horizontal="center" vertical="distributed" wrapText="1"/>
    </xf>
    <xf numFmtId="0" fontId="15" fillId="2" borderId="1" xfId="1" applyNumberFormat="1" applyFont="1" applyFill="1" applyBorder="1" applyAlignment="1" applyProtection="1">
      <alignment horizontal="center" wrapText="1"/>
      <protection hidden="1"/>
    </xf>
    <xf numFmtId="49" fontId="15" fillId="0" borderId="1" xfId="3" applyNumberFormat="1" applyFont="1" applyFill="1" applyBorder="1" applyAlignment="1" applyProtection="1">
      <alignment horizontal="center" vertical="distributed" wrapText="1"/>
      <protection hidden="1"/>
    </xf>
    <xf numFmtId="166" fontId="15" fillId="2" borderId="11" xfId="3" applyNumberFormat="1" applyFont="1" applyFill="1" applyBorder="1" applyAlignment="1" applyProtection="1">
      <alignment horizontal="center" wrapText="1"/>
      <protection hidden="1"/>
    </xf>
    <xf numFmtId="166" fontId="15" fillId="2" borderId="12" xfId="3" applyNumberFormat="1" applyFont="1" applyFill="1" applyBorder="1" applyAlignment="1" applyProtection="1">
      <alignment horizontal="center" wrapText="1"/>
      <protection hidden="1"/>
    </xf>
    <xf numFmtId="166" fontId="15" fillId="2" borderId="13" xfId="3" applyNumberFormat="1" applyFont="1" applyFill="1" applyBorder="1" applyAlignment="1" applyProtection="1">
      <alignment horizontal="center" wrapText="1"/>
      <protection hidden="1"/>
    </xf>
    <xf numFmtId="166" fontId="15" fillId="2" borderId="14" xfId="3" applyNumberFormat="1" applyFont="1" applyFill="1" applyBorder="1" applyAlignment="1" applyProtection="1">
      <alignment horizontal="center" wrapText="1"/>
      <protection hidden="1"/>
    </xf>
    <xf numFmtId="0" fontId="5" fillId="2" borderId="0" xfId="1" applyFont="1" applyFill="1" applyBorder="1" applyAlignment="1">
      <alignment horizontal="center" vertical="distributed" wrapText="1"/>
    </xf>
    <xf numFmtId="166" fontId="5" fillId="2" borderId="10" xfId="1" applyNumberFormat="1" applyFont="1" applyFill="1" applyBorder="1" applyAlignment="1" applyProtection="1">
      <alignment horizontal="center" wrapText="1"/>
      <protection hidden="1"/>
    </xf>
    <xf numFmtId="166" fontId="5" fillId="2" borderId="9" xfId="1" applyNumberFormat="1" applyFont="1" applyFill="1" applyBorder="1" applyAlignment="1" applyProtection="1">
      <alignment horizontal="center" wrapText="1"/>
      <protection hidden="1"/>
    </xf>
    <xf numFmtId="49" fontId="5" fillId="2" borderId="4" xfId="1" applyNumberFormat="1" applyFont="1" applyFill="1" applyBorder="1" applyAlignment="1" applyProtection="1">
      <alignment horizontal="center" vertical="distributed" wrapText="1"/>
      <protection hidden="1"/>
    </xf>
    <xf numFmtId="49" fontId="5" fillId="2" borderId="3" xfId="1" applyNumberFormat="1" applyFont="1" applyFill="1" applyBorder="1" applyAlignment="1" applyProtection="1">
      <alignment horizontal="center" vertical="distributed" wrapText="1"/>
      <protection hidden="1"/>
    </xf>
  </cellXfs>
  <cellStyles count="47">
    <cellStyle name="Денежный 2" xfId="7"/>
    <cellStyle name="Денежный 3" xfId="8"/>
    <cellStyle name="Обычный" xfId="0" builtinId="0"/>
    <cellStyle name="Обычный 13" xfId="9"/>
    <cellStyle name="Обычный 2" xfId="2"/>
    <cellStyle name="Обычный 2 10" xfId="10"/>
    <cellStyle name="Обычный 2 11" xfId="11"/>
    <cellStyle name="Обычный 2 12" xfId="12"/>
    <cellStyle name="Обычный 2 13" xfId="13"/>
    <cellStyle name="Обычный 2 14" xfId="14"/>
    <cellStyle name="Обычный 2 15" xfId="15"/>
    <cellStyle name="Обычный 2 16" xfId="16"/>
    <cellStyle name="Обычный 2 17" xfId="17"/>
    <cellStyle name="Обычный 2 18" xfId="18"/>
    <cellStyle name="Обычный 2 19" xfId="19"/>
    <cellStyle name="Обычный 2 2" xfId="20"/>
    <cellStyle name="Обычный 2 2 2" xfId="21"/>
    <cellStyle name="Обычный 2 20" xfId="22"/>
    <cellStyle name="Обычный 2 21" xfId="23"/>
    <cellStyle name="Обычный 2 22" xfId="24"/>
    <cellStyle name="Обычный 2 23" xfId="25"/>
    <cellStyle name="Обычный 2 24" xfId="26"/>
    <cellStyle name="Обычный 2 25" xfId="27"/>
    <cellStyle name="Обычный 2 26" xfId="28"/>
    <cellStyle name="Обычный 2 27" xfId="29"/>
    <cellStyle name="Обычный 2 3" xfId="30"/>
    <cellStyle name="Обычный 2 4" xfId="31"/>
    <cellStyle name="Обычный 2 5" xfId="32"/>
    <cellStyle name="Обычный 2 6" xfId="33"/>
    <cellStyle name="Обычный 2 7" xfId="34"/>
    <cellStyle name="Обычный 2 8" xfId="35"/>
    <cellStyle name="Обычный 2 9" xfId="36"/>
    <cellStyle name="Обычный 3" xfId="4"/>
    <cellStyle name="Обычный 3 2" xfId="37"/>
    <cellStyle name="Обычный 4" xfId="38"/>
    <cellStyle name="Обычный 5" xfId="39"/>
    <cellStyle name="Обычный 6" xfId="40"/>
    <cellStyle name="Обычный 7" xfId="41"/>
    <cellStyle name="Обычный 8" xfId="42"/>
    <cellStyle name="Обычный 9" xfId="43"/>
    <cellStyle name="Обычный_Tmp1" xfId="1"/>
    <cellStyle name="Обычный_Tmp1 2" xfId="3"/>
    <cellStyle name="Процентный 2" xfId="44"/>
    <cellStyle name="Финансовый 2" xfId="45"/>
    <cellStyle name="Финансовый 3" xfId="5"/>
    <cellStyle name="Финансовый 4" xfId="6"/>
    <cellStyle name="Финансовый 5" xfId="4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_rels/activeX3.xml.rels><?xml version="1.0" encoding="UTF-8" standalone="yes"?>
<Relationships xmlns="http://schemas.openxmlformats.org/package/2006/relationships"><Relationship Id="rId1" Type="http://schemas.microsoft.com/office/2006/relationships/activeXControlBinary" Target="activeX3.bin"/></Relationships>
</file>

<file path=xl/activeX/activeX1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activeX/activeX3.xml><?xml version="1.0" encoding="utf-8"?>
<ax:ocx xmlns:ax="http://schemas.microsoft.com/office/2006/activeX" xmlns:r="http://schemas.openxmlformats.org/officeDocument/2006/relationships" ax:classid="{8BD21D60-EC42-11CE-9E0D-00AA006002F3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457200</xdr:colOff>
          <xdr:row>0</xdr:row>
          <xdr:rowOff>38100</xdr:rowOff>
        </xdr:from>
        <xdr:to>
          <xdr:col>32</xdr:col>
          <xdr:colOff>57150</xdr:colOff>
          <xdr:row>2</xdr:row>
          <xdr:rowOff>57150</xdr:rowOff>
        </xdr:to>
        <xdr:sp macro="" textlink="">
          <xdr:nvSpPr>
            <xdr:cNvPr id="1025" name="ToggleButton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0</xdr:colOff>
          <xdr:row>1</xdr:row>
          <xdr:rowOff>0</xdr:rowOff>
        </xdr:from>
        <xdr:to>
          <xdr:col>28</xdr:col>
          <xdr:colOff>590550</xdr:colOff>
          <xdr:row>2</xdr:row>
          <xdr:rowOff>0</xdr:rowOff>
        </xdr:to>
        <xdr:sp macro="" textlink="">
          <xdr:nvSpPr>
            <xdr:cNvPr id="2049" name="ToggleButton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46</xdr:col>
          <xdr:colOff>476250</xdr:colOff>
          <xdr:row>0</xdr:row>
          <xdr:rowOff>0</xdr:rowOff>
        </xdr:from>
        <xdr:to>
          <xdr:col>52</xdr:col>
          <xdr:colOff>66675</xdr:colOff>
          <xdr:row>1</xdr:row>
          <xdr:rowOff>171450</xdr:rowOff>
        </xdr:to>
        <xdr:sp macro="" textlink="">
          <xdr:nvSpPr>
            <xdr:cNvPr id="5122" name="ToggleButton1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6;&#1072;&#1073;&#1086;&#1095;&#1080;&#1081;%20&#1089;&#1090;&#1086;&#1083;%2008.10.2014/&#1055;&#1056;&#1054;&#1045;&#1050;&#1058;%20N/&#1055;&#1088;&#1086;&#1077;&#1082;&#1090;%20&#1073;&#1102;&#1076;&#1078;&#1077;&#1090;&#1072;%20%20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по учрежд"/>
      <sheetName val="Штатное расписание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Расш расходов по прочим КБК"/>
      <sheetName val="Свод"/>
      <sheetName val="Отчеты"/>
      <sheetName val="Cm"/>
      <sheetName val="ПФХД"/>
      <sheetName val="Смета"/>
      <sheetName val="Ведомст"/>
      <sheetName val="Функц"/>
      <sheetName val="список"/>
      <sheetName val="исход"/>
      <sheetName val="СП"/>
      <sheetName val="СС"/>
      <sheetName val="СВ"/>
      <sheetName val="СФ"/>
      <sheetName val="Анализ"/>
      <sheetName val="ИсхДан"/>
      <sheetName val="Ведом"/>
      <sheetName val="Функц (2)"/>
      <sheetName val="ВедомПлП"/>
      <sheetName val="Функц ПлП"/>
      <sheetName val="источники"/>
      <sheetName val="ПрогрЗаимств"/>
      <sheetName val="РЦП"/>
      <sheetName val="РЦП ПлП"/>
      <sheetName val="ГРБС"/>
      <sheetName val="ФКР"/>
      <sheetName val="КЦСР"/>
      <sheetName val="КВР"/>
      <sheetName val="СВ (2)"/>
      <sheetName val="СФ (2)"/>
      <sheetName val="СРЦП"/>
      <sheetName val="ЭКР"/>
      <sheetName val="СубКОСГУ"/>
      <sheetName val="ТипСр"/>
    </sheetNames>
    <sheetDataSet>
      <sheetData sheetId="0">
        <row r="2">
          <cell r="B2">
            <v>939</v>
          </cell>
        </row>
      </sheetData>
      <sheetData sheetId="1">
        <row r="14">
          <cell r="B14" t="str">
            <v xml:space="preserve"> 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>
        <row r="1">
          <cell r="B1" t="str">
            <v>СубКОСГУ</v>
          </cell>
          <cell r="E1">
            <v>323</v>
          </cell>
        </row>
        <row r="2">
          <cell r="A2" t="str">
            <v>-</v>
          </cell>
          <cell r="B2" t="str">
            <v>-</v>
          </cell>
          <cell r="C2" t="str">
            <v>01.10.00.</v>
          </cell>
          <cell r="D2">
            <v>323</v>
          </cell>
          <cell r="E2">
            <v>324</v>
          </cell>
        </row>
        <row r="3">
          <cell r="A3">
            <v>241</v>
          </cell>
          <cell r="B3" t="str">
            <v>055,0</v>
          </cell>
          <cell r="C3" t="str">
            <v>01.20.00.</v>
          </cell>
          <cell r="D3">
            <v>324</v>
          </cell>
          <cell r="E3">
            <v>325</v>
          </cell>
        </row>
        <row r="4">
          <cell r="A4">
            <v>211</v>
          </cell>
          <cell r="B4" t="str">
            <v>046,0</v>
          </cell>
          <cell r="C4" t="str">
            <v>01.30.00.</v>
          </cell>
          <cell r="D4">
            <v>325</v>
          </cell>
          <cell r="E4">
            <v>326</v>
          </cell>
        </row>
        <row r="5">
          <cell r="A5">
            <v>212</v>
          </cell>
          <cell r="B5" t="str">
            <v>047,0</v>
          </cell>
          <cell r="C5" t="str">
            <v>01.40.00.</v>
          </cell>
          <cell r="D5">
            <v>326</v>
          </cell>
          <cell r="E5">
            <v>327</v>
          </cell>
        </row>
        <row r="6">
          <cell r="A6">
            <v>213</v>
          </cell>
          <cell r="B6" t="str">
            <v>048,01</v>
          </cell>
          <cell r="C6" t="str">
            <v>01.50.00.</v>
          </cell>
          <cell r="D6">
            <v>327</v>
          </cell>
          <cell r="E6">
            <v>328</v>
          </cell>
        </row>
        <row r="7">
          <cell r="A7">
            <v>221</v>
          </cell>
          <cell r="B7" t="str">
            <v>048,02</v>
          </cell>
          <cell r="C7" t="str">
            <v>01.60.00.</v>
          </cell>
          <cell r="D7">
            <v>328</v>
          </cell>
          <cell r="E7">
            <v>329</v>
          </cell>
        </row>
        <row r="8">
          <cell r="A8">
            <v>222</v>
          </cell>
          <cell r="B8" t="str">
            <v>048,03</v>
          </cell>
          <cell r="C8" t="str">
            <v>01.70.00.</v>
          </cell>
          <cell r="D8">
            <v>329</v>
          </cell>
          <cell r="E8">
            <v>331</v>
          </cell>
        </row>
        <row r="9">
          <cell r="A9">
            <v>223</v>
          </cell>
          <cell r="B9" t="str">
            <v>048,04</v>
          </cell>
          <cell r="D9">
            <v>331</v>
          </cell>
          <cell r="E9">
            <v>332</v>
          </cell>
        </row>
        <row r="10">
          <cell r="A10">
            <v>224</v>
          </cell>
          <cell r="B10" t="str">
            <v>048,05</v>
          </cell>
          <cell r="D10">
            <v>332</v>
          </cell>
          <cell r="E10">
            <v>531</v>
          </cell>
        </row>
        <row r="11">
          <cell r="A11">
            <v>225</v>
          </cell>
          <cell r="B11" t="str">
            <v>048,06</v>
          </cell>
          <cell r="D11">
            <v>531</v>
          </cell>
          <cell r="E11">
            <v>532</v>
          </cell>
        </row>
        <row r="12">
          <cell r="A12">
            <v>226</v>
          </cell>
          <cell r="B12" t="str">
            <v>048,07</v>
          </cell>
          <cell r="D12">
            <v>532</v>
          </cell>
          <cell r="E12">
            <v>922</v>
          </cell>
        </row>
        <row r="13">
          <cell r="A13">
            <v>231</v>
          </cell>
          <cell r="B13" t="str">
            <v>048,08</v>
          </cell>
          <cell r="D13">
            <v>922</v>
          </cell>
          <cell r="E13">
            <v>938</v>
          </cell>
        </row>
        <row r="14">
          <cell r="A14">
            <v>242</v>
          </cell>
          <cell r="B14" t="str">
            <v>048,09</v>
          </cell>
          <cell r="D14">
            <v>938</v>
          </cell>
          <cell r="E14">
            <v>938</v>
          </cell>
        </row>
        <row r="15">
          <cell r="A15">
            <v>251</v>
          </cell>
          <cell r="B15" t="str">
            <v>048,10</v>
          </cell>
          <cell r="D15">
            <v>939</v>
          </cell>
          <cell r="E15">
            <v>938</v>
          </cell>
        </row>
        <row r="16">
          <cell r="A16">
            <v>261</v>
          </cell>
          <cell r="B16" t="str">
            <v>048,11</v>
          </cell>
          <cell r="D16">
            <v>979</v>
          </cell>
          <cell r="E16">
            <v>938</v>
          </cell>
        </row>
        <row r="17">
          <cell r="A17">
            <v>262</v>
          </cell>
          <cell r="B17" t="str">
            <v>048,12</v>
          </cell>
          <cell r="E17">
            <v>938</v>
          </cell>
        </row>
        <row r="18">
          <cell r="A18">
            <v>263</v>
          </cell>
          <cell r="E18">
            <v>939</v>
          </cell>
        </row>
        <row r="19">
          <cell r="A19">
            <v>290</v>
          </cell>
          <cell r="E19">
            <v>939</v>
          </cell>
        </row>
        <row r="20">
          <cell r="A20">
            <v>310</v>
          </cell>
          <cell r="E20">
            <v>939</v>
          </cell>
        </row>
        <row r="21">
          <cell r="A21">
            <v>340</v>
          </cell>
          <cell r="E21">
            <v>939</v>
          </cell>
        </row>
        <row r="22">
          <cell r="E22">
            <v>939</v>
          </cell>
        </row>
        <row r="23">
          <cell r="E23">
            <v>979</v>
          </cell>
        </row>
      </sheetData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omments" Target="../comments2.xml"/><Relationship Id="rId5" Type="http://schemas.openxmlformats.org/officeDocument/2006/relationships/image" Target="../media/image2.emf"/><Relationship Id="rId4" Type="http://schemas.openxmlformats.org/officeDocument/2006/relationships/control" Target="../activeX/activeX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omments" Target="../comments3.xml"/><Relationship Id="rId5" Type="http://schemas.openxmlformats.org/officeDocument/2006/relationships/image" Target="../media/image3.emf"/><Relationship Id="rId4" Type="http://schemas.openxmlformats.org/officeDocument/2006/relationships/control" Target="../activeX/activeX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/>
  <dimension ref="A1:J509"/>
  <sheetViews>
    <sheetView showZeros="0" tabSelected="1" view="pageBreakPreview" topLeftCell="A356" zoomScaleNormal="100" zoomScaleSheetLayoutView="100" workbookViewId="0">
      <selection activeCell="F427" sqref="F427"/>
    </sheetView>
  </sheetViews>
  <sheetFormatPr defaultRowHeight="12.75" x14ac:dyDescent="0.2"/>
  <cols>
    <col min="1" max="1" width="5.7109375" style="120" customWidth="1"/>
    <col min="2" max="2" width="42.85546875" style="120" customWidth="1"/>
    <col min="3" max="3" width="6.28515625" style="121" customWidth="1"/>
    <col min="4" max="4" width="12.7109375" style="121" customWidth="1"/>
    <col min="5" max="5" width="7.7109375" style="121" customWidth="1"/>
    <col min="6" max="6" width="12.42578125" style="157" customWidth="1"/>
    <col min="7" max="7" width="13.5703125" style="157" customWidth="1"/>
    <col min="8" max="8" width="13.5703125" style="15" customWidth="1"/>
    <col min="9" max="9" width="9.140625" customWidth="1"/>
  </cols>
  <sheetData>
    <row r="1" spans="1:7" x14ac:dyDescent="0.2">
      <c r="A1" s="163" t="s">
        <v>0</v>
      </c>
      <c r="B1" s="163"/>
      <c r="C1" s="163"/>
      <c r="D1" s="163"/>
      <c r="E1" s="163"/>
      <c r="F1" s="163"/>
      <c r="G1" s="163"/>
    </row>
    <row r="2" spans="1:7" x14ac:dyDescent="0.2">
      <c r="A2" s="163" t="s">
        <v>1</v>
      </c>
      <c r="B2" s="163"/>
      <c r="C2" s="163"/>
      <c r="D2" s="163"/>
      <c r="E2" s="163"/>
      <c r="F2" s="163"/>
      <c r="G2" s="163"/>
    </row>
    <row r="3" spans="1:7" x14ac:dyDescent="0.2">
      <c r="A3" s="163" t="s">
        <v>159</v>
      </c>
      <c r="B3" s="163"/>
      <c r="C3" s="163"/>
      <c r="D3" s="163"/>
      <c r="E3" s="163"/>
      <c r="F3" s="163"/>
      <c r="G3" s="163"/>
    </row>
    <row r="4" spans="1:7" x14ac:dyDescent="0.2">
      <c r="A4" s="163" t="s">
        <v>160</v>
      </c>
      <c r="B4" s="163"/>
      <c r="C4" s="163"/>
      <c r="D4" s="163"/>
      <c r="E4" s="163"/>
      <c r="F4" s="163"/>
      <c r="G4" s="163"/>
    </row>
    <row r="5" spans="1:7" x14ac:dyDescent="0.2">
      <c r="A5" s="163" t="s">
        <v>252</v>
      </c>
      <c r="B5" s="163"/>
      <c r="C5" s="163"/>
      <c r="D5" s="163"/>
      <c r="E5" s="163"/>
      <c r="F5" s="163"/>
      <c r="G5" s="163"/>
    </row>
    <row r="6" spans="1:7" x14ac:dyDescent="0.2">
      <c r="A6" s="144"/>
      <c r="B6" s="144"/>
      <c r="C6" s="144"/>
      <c r="D6" s="144"/>
      <c r="E6" s="144"/>
      <c r="F6" s="147"/>
      <c r="G6" s="147"/>
    </row>
    <row r="7" spans="1:7" ht="34.5" hidden="1" customHeight="1" x14ac:dyDescent="0.2">
      <c r="A7" s="92">
        <v>0</v>
      </c>
      <c r="B7" s="93" t="s">
        <v>2</v>
      </c>
      <c r="C7" s="94">
        <v>0</v>
      </c>
      <c r="D7" s="95">
        <v>0</v>
      </c>
      <c r="E7" s="95">
        <v>0</v>
      </c>
      <c r="F7" s="148">
        <v>0</v>
      </c>
      <c r="G7" s="148">
        <v>0</v>
      </c>
    </row>
    <row r="8" spans="1:7" ht="30.75" customHeight="1" x14ac:dyDescent="0.2">
      <c r="A8" s="164" t="s">
        <v>251</v>
      </c>
      <c r="B8" s="164"/>
      <c r="C8" s="164"/>
      <c r="D8" s="164"/>
      <c r="E8" s="164"/>
      <c r="F8" s="164"/>
      <c r="G8" s="164"/>
    </row>
    <row r="9" spans="1:7" x14ac:dyDescent="0.2">
      <c r="A9" s="96"/>
      <c r="B9" s="97"/>
      <c r="C9" s="98"/>
      <c r="D9" s="98"/>
      <c r="E9" s="98"/>
      <c r="F9" s="149"/>
      <c r="G9" s="147"/>
    </row>
    <row r="10" spans="1:7" ht="12.75" customHeight="1" x14ac:dyDescent="0.2">
      <c r="A10" s="172" t="s">
        <v>3</v>
      </c>
      <c r="B10" s="173" t="s">
        <v>158</v>
      </c>
      <c r="C10" s="174" t="s">
        <v>4</v>
      </c>
      <c r="D10" s="174" t="s">
        <v>5</v>
      </c>
      <c r="E10" s="174" t="s">
        <v>6</v>
      </c>
      <c r="F10" s="165" t="s">
        <v>232</v>
      </c>
      <c r="G10" s="166"/>
    </row>
    <row r="11" spans="1:7" x14ac:dyDescent="0.2">
      <c r="A11" s="172"/>
      <c r="B11" s="173"/>
      <c r="C11" s="174"/>
      <c r="D11" s="174"/>
      <c r="E11" s="169"/>
      <c r="F11" s="167"/>
      <c r="G11" s="168"/>
    </row>
    <row r="12" spans="1:7" ht="121.5" customHeight="1" x14ac:dyDescent="0.2">
      <c r="A12" s="172"/>
      <c r="B12" s="173"/>
      <c r="C12" s="174"/>
      <c r="D12" s="174"/>
      <c r="E12" s="174"/>
      <c r="F12" s="150" t="s">
        <v>7</v>
      </c>
      <c r="G12" s="150" t="s">
        <v>250</v>
      </c>
    </row>
    <row r="13" spans="1:7" hidden="1" x14ac:dyDescent="0.2">
      <c r="A13" s="99"/>
      <c r="B13" s="100"/>
      <c r="C13" s="101" t="s">
        <v>8</v>
      </c>
      <c r="D13" s="141" t="s">
        <v>8</v>
      </c>
      <c r="E13" s="141"/>
      <c r="F13" s="150"/>
      <c r="G13" s="150"/>
    </row>
    <row r="14" spans="1:7" ht="38.25" x14ac:dyDescent="0.2">
      <c r="A14" s="142">
        <v>922</v>
      </c>
      <c r="B14" s="102" t="s">
        <v>239</v>
      </c>
      <c r="C14" s="103">
        <v>0</v>
      </c>
      <c r="D14" s="104">
        <v>0</v>
      </c>
      <c r="E14" s="143">
        <v>0</v>
      </c>
      <c r="F14" s="151">
        <f>F15+F29+F41+F47+F54+F60</f>
        <v>48450.233</v>
      </c>
      <c r="G14" s="151">
        <f>G15+G29+G41+G47+G54+G60</f>
        <v>363</v>
      </c>
    </row>
    <row r="15" spans="1:7" ht="51" x14ac:dyDescent="0.2">
      <c r="A15" s="92">
        <v>0</v>
      </c>
      <c r="B15" s="102" t="s">
        <v>67</v>
      </c>
      <c r="C15" s="103">
        <v>104</v>
      </c>
      <c r="D15" s="104">
        <v>0</v>
      </c>
      <c r="E15" s="143">
        <v>0</v>
      </c>
      <c r="F15" s="151">
        <f>F16</f>
        <v>777.98699999999997</v>
      </c>
      <c r="G15" s="151">
        <v>0</v>
      </c>
    </row>
    <row r="16" spans="1:7" ht="38.25" x14ac:dyDescent="0.2">
      <c r="A16" s="92">
        <v>0</v>
      </c>
      <c r="B16" s="53" t="s">
        <v>256</v>
      </c>
      <c r="C16" s="105">
        <v>104</v>
      </c>
      <c r="D16" s="106" t="s">
        <v>13</v>
      </c>
      <c r="E16" s="107">
        <v>0</v>
      </c>
      <c r="F16" s="146">
        <f>F21+F23</f>
        <v>777.98699999999997</v>
      </c>
      <c r="G16" s="146">
        <v>0</v>
      </c>
    </row>
    <row r="17" spans="1:7" ht="38.25" hidden="1" x14ac:dyDescent="0.2">
      <c r="A17" s="92">
        <v>0</v>
      </c>
      <c r="B17" s="53" t="s">
        <v>68</v>
      </c>
      <c r="C17" s="105">
        <v>104</v>
      </c>
      <c r="D17" s="106" t="s">
        <v>13</v>
      </c>
      <c r="E17" s="107">
        <v>0</v>
      </c>
      <c r="F17" s="146">
        <v>0</v>
      </c>
      <c r="G17" s="146">
        <v>0</v>
      </c>
    </row>
    <row r="18" spans="1:7" ht="25.5" hidden="1" x14ac:dyDescent="0.2">
      <c r="A18" s="92">
        <v>0</v>
      </c>
      <c r="B18" s="53" t="s">
        <v>69</v>
      </c>
      <c r="C18" s="105">
        <v>104</v>
      </c>
      <c r="D18" s="106" t="s">
        <v>14</v>
      </c>
      <c r="E18" s="107">
        <v>0</v>
      </c>
      <c r="F18" s="146">
        <v>0</v>
      </c>
      <c r="G18" s="146">
        <v>0</v>
      </c>
    </row>
    <row r="19" spans="1:7" ht="25.5" hidden="1" x14ac:dyDescent="0.2">
      <c r="A19" s="92">
        <v>0</v>
      </c>
      <c r="B19" s="53" t="s">
        <v>69</v>
      </c>
      <c r="C19" s="105">
        <v>104</v>
      </c>
      <c r="D19" s="106" t="s">
        <v>14</v>
      </c>
      <c r="E19" s="107">
        <v>0</v>
      </c>
      <c r="F19" s="146">
        <v>0</v>
      </c>
      <c r="G19" s="146">
        <v>0</v>
      </c>
    </row>
    <row r="20" spans="1:7" ht="25.5" hidden="1" x14ac:dyDescent="0.2">
      <c r="A20" s="92">
        <v>0</v>
      </c>
      <c r="B20" s="53" t="s">
        <v>69</v>
      </c>
      <c r="C20" s="105">
        <v>104</v>
      </c>
      <c r="D20" s="106" t="s">
        <v>14</v>
      </c>
      <c r="E20" s="107">
        <v>0</v>
      </c>
      <c r="F20" s="146">
        <v>0</v>
      </c>
      <c r="G20" s="146">
        <v>0</v>
      </c>
    </row>
    <row r="21" spans="1:7" ht="63.75" x14ac:dyDescent="0.2">
      <c r="A21" s="92">
        <v>0</v>
      </c>
      <c r="B21" s="53" t="s">
        <v>70</v>
      </c>
      <c r="C21" s="105">
        <v>104</v>
      </c>
      <c r="D21" s="106" t="s">
        <v>13</v>
      </c>
      <c r="E21" s="107">
        <v>100</v>
      </c>
      <c r="F21" s="146">
        <f>F22</f>
        <v>735.98699999999997</v>
      </c>
      <c r="G21" s="146">
        <v>0</v>
      </c>
    </row>
    <row r="22" spans="1:7" ht="25.5" x14ac:dyDescent="0.2">
      <c r="A22" s="92">
        <v>0</v>
      </c>
      <c r="B22" s="53" t="s">
        <v>132</v>
      </c>
      <c r="C22" s="105">
        <v>104</v>
      </c>
      <c r="D22" s="106" t="s">
        <v>13</v>
      </c>
      <c r="E22" s="107">
        <v>110</v>
      </c>
      <c r="F22" s="146">
        <v>735.98699999999997</v>
      </c>
      <c r="G22" s="146">
        <v>0</v>
      </c>
    </row>
    <row r="23" spans="1:7" ht="25.5" x14ac:dyDescent="0.2">
      <c r="A23" s="92">
        <v>0</v>
      </c>
      <c r="B23" s="53" t="s">
        <v>72</v>
      </c>
      <c r="C23" s="105">
        <v>104</v>
      </c>
      <c r="D23" s="106" t="s">
        <v>13</v>
      </c>
      <c r="E23" s="107">
        <v>200</v>
      </c>
      <c r="F23" s="146">
        <f>F24</f>
        <v>42</v>
      </c>
      <c r="G23" s="146">
        <v>0</v>
      </c>
    </row>
    <row r="24" spans="1:7" ht="39" customHeight="1" x14ac:dyDescent="0.2">
      <c r="A24" s="92">
        <v>0</v>
      </c>
      <c r="B24" s="53" t="s">
        <v>73</v>
      </c>
      <c r="C24" s="105">
        <v>104</v>
      </c>
      <c r="D24" s="106" t="s">
        <v>13</v>
      </c>
      <c r="E24" s="107">
        <v>240</v>
      </c>
      <c r="F24" s="146">
        <v>42</v>
      </c>
      <c r="G24" s="146">
        <v>0</v>
      </c>
    </row>
    <row r="25" spans="1:7" hidden="1" x14ac:dyDescent="0.2">
      <c r="A25" s="92">
        <v>0</v>
      </c>
      <c r="B25" s="53" t="s">
        <v>74</v>
      </c>
      <c r="C25" s="105">
        <v>104</v>
      </c>
      <c r="D25" s="106" t="s">
        <v>14</v>
      </c>
      <c r="E25" s="107">
        <v>800</v>
      </c>
      <c r="F25" s="146">
        <v>0</v>
      </c>
      <c r="G25" s="146">
        <v>0</v>
      </c>
    </row>
    <row r="26" spans="1:7" hidden="1" x14ac:dyDescent="0.2">
      <c r="A26" s="92">
        <v>0</v>
      </c>
      <c r="B26" s="53" t="s">
        <v>75</v>
      </c>
      <c r="C26" s="105">
        <v>104</v>
      </c>
      <c r="D26" s="106" t="s">
        <v>14</v>
      </c>
      <c r="E26" s="107">
        <v>850</v>
      </c>
      <c r="F26" s="146">
        <v>0</v>
      </c>
      <c r="G26" s="146">
        <v>0</v>
      </c>
    </row>
    <row r="27" spans="1:7" hidden="1" x14ac:dyDescent="0.2">
      <c r="A27" s="92"/>
      <c r="B27" s="53" t="s">
        <v>74</v>
      </c>
      <c r="C27" s="105">
        <v>104</v>
      </c>
      <c r="D27" s="106" t="s">
        <v>14</v>
      </c>
      <c r="E27" s="107">
        <v>800</v>
      </c>
      <c r="F27" s="146">
        <f>F28</f>
        <v>0</v>
      </c>
      <c r="G27" s="146"/>
    </row>
    <row r="28" spans="1:7" hidden="1" x14ac:dyDescent="0.2">
      <c r="A28" s="92"/>
      <c r="B28" s="53" t="s">
        <v>75</v>
      </c>
      <c r="C28" s="105">
        <v>104</v>
      </c>
      <c r="D28" s="106" t="s">
        <v>14</v>
      </c>
      <c r="E28" s="107">
        <v>850</v>
      </c>
      <c r="F28" s="146">
        <v>0</v>
      </c>
      <c r="G28" s="146"/>
    </row>
    <row r="29" spans="1:7" ht="38.25" x14ac:dyDescent="0.2">
      <c r="A29" s="92">
        <v>0</v>
      </c>
      <c r="B29" s="102" t="s">
        <v>76</v>
      </c>
      <c r="C29" s="103">
        <v>106</v>
      </c>
      <c r="D29" s="104">
        <v>0</v>
      </c>
      <c r="E29" s="143">
        <v>0</v>
      </c>
      <c r="F29" s="151">
        <f>F30</f>
        <v>12000.485999999999</v>
      </c>
      <c r="G29" s="151">
        <v>0</v>
      </c>
    </row>
    <row r="30" spans="1:7" ht="38.25" x14ac:dyDescent="0.2">
      <c r="A30" s="92">
        <v>0</v>
      </c>
      <c r="B30" s="53" t="s">
        <v>256</v>
      </c>
      <c r="C30" s="105">
        <v>106</v>
      </c>
      <c r="D30" s="106" t="s">
        <v>13</v>
      </c>
      <c r="E30" s="107">
        <v>0</v>
      </c>
      <c r="F30" s="146">
        <f>F35+F37+F39</f>
        <v>12000.485999999999</v>
      </c>
      <c r="G30" s="146">
        <v>0</v>
      </c>
    </row>
    <row r="31" spans="1:7" ht="38.25" hidden="1" x14ac:dyDescent="0.2">
      <c r="A31" s="92">
        <v>0</v>
      </c>
      <c r="B31" s="53" t="s">
        <v>68</v>
      </c>
      <c r="C31" s="105">
        <v>106</v>
      </c>
      <c r="D31" s="106" t="s">
        <v>13</v>
      </c>
      <c r="E31" s="107">
        <v>0</v>
      </c>
      <c r="F31" s="146">
        <v>0</v>
      </c>
      <c r="G31" s="146">
        <v>0</v>
      </c>
    </row>
    <row r="32" spans="1:7" ht="25.5" hidden="1" x14ac:dyDescent="0.2">
      <c r="A32" s="92">
        <v>0</v>
      </c>
      <c r="B32" s="53" t="s">
        <v>69</v>
      </c>
      <c r="C32" s="105">
        <v>106</v>
      </c>
      <c r="D32" s="106" t="s">
        <v>14</v>
      </c>
      <c r="E32" s="107">
        <v>0</v>
      </c>
      <c r="F32" s="146">
        <v>0</v>
      </c>
      <c r="G32" s="146">
        <v>0</v>
      </c>
    </row>
    <row r="33" spans="1:7" ht="25.5" hidden="1" x14ac:dyDescent="0.2">
      <c r="A33" s="92">
        <v>0</v>
      </c>
      <c r="B33" s="53" t="s">
        <v>69</v>
      </c>
      <c r="C33" s="105">
        <v>106</v>
      </c>
      <c r="D33" s="106" t="s">
        <v>14</v>
      </c>
      <c r="E33" s="107">
        <v>0</v>
      </c>
      <c r="F33" s="146">
        <v>0</v>
      </c>
      <c r="G33" s="146">
        <v>0</v>
      </c>
    </row>
    <row r="34" spans="1:7" ht="25.5" hidden="1" x14ac:dyDescent="0.2">
      <c r="A34" s="92">
        <v>0</v>
      </c>
      <c r="B34" s="53" t="s">
        <v>69</v>
      </c>
      <c r="C34" s="105">
        <v>106</v>
      </c>
      <c r="D34" s="106" t="s">
        <v>14</v>
      </c>
      <c r="E34" s="107">
        <v>0</v>
      </c>
      <c r="F34" s="146">
        <v>0</v>
      </c>
      <c r="G34" s="146">
        <v>0</v>
      </c>
    </row>
    <row r="35" spans="1:7" ht="63.75" x14ac:dyDescent="0.2">
      <c r="A35" s="92">
        <v>0</v>
      </c>
      <c r="B35" s="53" t="s">
        <v>70</v>
      </c>
      <c r="C35" s="105">
        <v>106</v>
      </c>
      <c r="D35" s="106" t="s">
        <v>13</v>
      </c>
      <c r="E35" s="107">
        <v>100</v>
      </c>
      <c r="F35" s="146">
        <f>F36</f>
        <v>11493.968999999999</v>
      </c>
      <c r="G35" s="146">
        <v>0</v>
      </c>
    </row>
    <row r="36" spans="1:7" ht="25.5" x14ac:dyDescent="0.2">
      <c r="A36" s="92">
        <v>0</v>
      </c>
      <c r="B36" s="53" t="s">
        <v>132</v>
      </c>
      <c r="C36" s="105">
        <v>106</v>
      </c>
      <c r="D36" s="106" t="s">
        <v>13</v>
      </c>
      <c r="E36" s="107">
        <v>110</v>
      </c>
      <c r="F36" s="146">
        <v>11493.968999999999</v>
      </c>
      <c r="G36" s="146">
        <v>0</v>
      </c>
    </row>
    <row r="37" spans="1:7" ht="29.25" customHeight="1" x14ac:dyDescent="0.2">
      <c r="A37" s="92">
        <v>0</v>
      </c>
      <c r="B37" s="53" t="s">
        <v>72</v>
      </c>
      <c r="C37" s="105">
        <v>106</v>
      </c>
      <c r="D37" s="106" t="s">
        <v>13</v>
      </c>
      <c r="E37" s="107">
        <v>200</v>
      </c>
      <c r="F37" s="146">
        <f>F38</f>
        <v>506.517</v>
      </c>
      <c r="G37" s="146">
        <v>0</v>
      </c>
    </row>
    <row r="38" spans="1:7" ht="24.4" customHeight="1" x14ac:dyDescent="0.2">
      <c r="A38" s="92">
        <v>0</v>
      </c>
      <c r="B38" s="53" t="s">
        <v>73</v>
      </c>
      <c r="C38" s="105">
        <v>106</v>
      </c>
      <c r="D38" s="106" t="s">
        <v>13</v>
      </c>
      <c r="E38" s="107">
        <v>240</v>
      </c>
      <c r="F38" s="146">
        <v>506.517</v>
      </c>
      <c r="G38" s="146">
        <v>0</v>
      </c>
    </row>
    <row r="39" spans="1:7" hidden="1" x14ac:dyDescent="0.2">
      <c r="A39" s="92">
        <v>0</v>
      </c>
      <c r="B39" s="53" t="s">
        <v>74</v>
      </c>
      <c r="C39" s="105">
        <v>106</v>
      </c>
      <c r="D39" s="106" t="s">
        <v>13</v>
      </c>
      <c r="E39" s="107">
        <v>800</v>
      </c>
      <c r="F39" s="146">
        <f>F40</f>
        <v>0</v>
      </c>
      <c r="G39" s="146">
        <v>0</v>
      </c>
    </row>
    <row r="40" spans="1:7" hidden="1" x14ac:dyDescent="0.2">
      <c r="A40" s="92">
        <v>0</v>
      </c>
      <c r="B40" s="53" t="s">
        <v>75</v>
      </c>
      <c r="C40" s="105">
        <v>106</v>
      </c>
      <c r="D40" s="106" t="s">
        <v>13</v>
      </c>
      <c r="E40" s="107">
        <v>850</v>
      </c>
      <c r="F40" s="146"/>
      <c r="G40" s="146">
        <v>0</v>
      </c>
    </row>
    <row r="41" spans="1:7" x14ac:dyDescent="0.2">
      <c r="A41" s="92">
        <v>0</v>
      </c>
      <c r="B41" s="102" t="s">
        <v>78</v>
      </c>
      <c r="C41" s="103">
        <v>702</v>
      </c>
      <c r="D41" s="104">
        <v>0</v>
      </c>
      <c r="E41" s="143">
        <v>0</v>
      </c>
      <c r="F41" s="151">
        <f>F42</f>
        <v>921.48699999999997</v>
      </c>
      <c r="G41" s="151">
        <v>0</v>
      </c>
    </row>
    <row r="42" spans="1:7" ht="38.25" x14ac:dyDescent="0.2">
      <c r="A42" s="92">
        <v>0</v>
      </c>
      <c r="B42" s="53" t="s">
        <v>256</v>
      </c>
      <c r="C42" s="105">
        <v>702</v>
      </c>
      <c r="D42" s="106" t="s">
        <v>13</v>
      </c>
      <c r="E42" s="107">
        <v>0</v>
      </c>
      <c r="F42" s="146">
        <f>F45</f>
        <v>921.48699999999997</v>
      </c>
      <c r="G42" s="146">
        <v>0</v>
      </c>
    </row>
    <row r="43" spans="1:7" ht="38.25" hidden="1" x14ac:dyDescent="0.2">
      <c r="A43" s="92">
        <v>0</v>
      </c>
      <c r="B43" s="53" t="s">
        <v>68</v>
      </c>
      <c r="C43" s="105">
        <v>702</v>
      </c>
      <c r="D43" s="106" t="s">
        <v>13</v>
      </c>
      <c r="E43" s="107">
        <v>0</v>
      </c>
      <c r="F43" s="146">
        <v>0</v>
      </c>
      <c r="G43" s="146">
        <v>0</v>
      </c>
    </row>
    <row r="44" spans="1:7" ht="76.5" hidden="1" x14ac:dyDescent="0.2">
      <c r="A44" s="92">
        <v>0</v>
      </c>
      <c r="B44" s="53" t="s">
        <v>81</v>
      </c>
      <c r="C44" s="105">
        <v>702</v>
      </c>
      <c r="D44" s="106" t="s">
        <v>16</v>
      </c>
      <c r="E44" s="107">
        <v>0</v>
      </c>
      <c r="F44" s="146">
        <v>0</v>
      </c>
      <c r="G44" s="146">
        <v>0</v>
      </c>
    </row>
    <row r="45" spans="1:7" x14ac:dyDescent="0.2">
      <c r="A45" s="92">
        <v>0</v>
      </c>
      <c r="B45" s="53" t="s">
        <v>82</v>
      </c>
      <c r="C45" s="105">
        <v>702</v>
      </c>
      <c r="D45" s="106" t="s">
        <v>13</v>
      </c>
      <c r="E45" s="107">
        <v>500</v>
      </c>
      <c r="F45" s="146">
        <f>F46</f>
        <v>921.48699999999997</v>
      </c>
      <c r="G45" s="146">
        <v>0</v>
      </c>
    </row>
    <row r="46" spans="1:7" x14ac:dyDescent="0.2">
      <c r="A46" s="92">
        <v>0</v>
      </c>
      <c r="B46" s="53" t="s">
        <v>83</v>
      </c>
      <c r="C46" s="105">
        <v>702</v>
      </c>
      <c r="D46" s="106" t="s">
        <v>13</v>
      </c>
      <c r="E46" s="107">
        <v>540</v>
      </c>
      <c r="F46" s="146">
        <v>921.48699999999997</v>
      </c>
      <c r="G46" s="146">
        <v>0</v>
      </c>
    </row>
    <row r="47" spans="1:7" ht="25.5" x14ac:dyDescent="0.2">
      <c r="A47" s="142">
        <v>0</v>
      </c>
      <c r="B47" s="102" t="s">
        <v>238</v>
      </c>
      <c r="C47" s="103">
        <v>1301</v>
      </c>
      <c r="D47" s="104">
        <v>0</v>
      </c>
      <c r="E47" s="143">
        <v>0</v>
      </c>
      <c r="F47" s="151">
        <f>F48</f>
        <v>1100</v>
      </c>
      <c r="G47" s="151">
        <v>0</v>
      </c>
    </row>
    <row r="48" spans="1:7" ht="38.25" x14ac:dyDescent="0.2">
      <c r="A48" s="92">
        <v>0</v>
      </c>
      <c r="B48" s="53" t="s">
        <v>256</v>
      </c>
      <c r="C48" s="105">
        <v>1301</v>
      </c>
      <c r="D48" s="106">
        <v>100000000</v>
      </c>
      <c r="E48" s="107">
        <v>0</v>
      </c>
      <c r="F48" s="146">
        <f>F52</f>
        <v>1100</v>
      </c>
      <c r="G48" s="146">
        <v>0</v>
      </c>
    </row>
    <row r="49" spans="1:8" ht="38.25" hidden="1" x14ac:dyDescent="0.2">
      <c r="A49" s="92">
        <v>0</v>
      </c>
      <c r="B49" s="53" t="s">
        <v>68</v>
      </c>
      <c r="C49" s="105">
        <v>1301</v>
      </c>
      <c r="D49" s="106" t="s">
        <v>13</v>
      </c>
      <c r="E49" s="107">
        <v>0</v>
      </c>
      <c r="F49" s="146">
        <v>0</v>
      </c>
      <c r="G49" s="146">
        <v>0</v>
      </c>
    </row>
    <row r="50" spans="1:8" ht="25.5" hidden="1" x14ac:dyDescent="0.2">
      <c r="A50" s="92">
        <v>0</v>
      </c>
      <c r="B50" s="53" t="s">
        <v>85</v>
      </c>
      <c r="C50" s="105">
        <v>1301</v>
      </c>
      <c r="D50" s="106" t="s">
        <v>18</v>
      </c>
      <c r="E50" s="107">
        <v>0</v>
      </c>
      <c r="F50" s="146">
        <v>0</v>
      </c>
      <c r="G50" s="146">
        <v>0</v>
      </c>
    </row>
    <row r="51" spans="1:8" ht="25.5" hidden="1" x14ac:dyDescent="0.2">
      <c r="A51" s="92">
        <v>0</v>
      </c>
      <c r="B51" s="53" t="s">
        <v>85</v>
      </c>
      <c r="C51" s="105">
        <v>1301</v>
      </c>
      <c r="D51" s="106" t="s">
        <v>18</v>
      </c>
      <c r="E51" s="107">
        <v>0</v>
      </c>
      <c r="F51" s="146">
        <v>0</v>
      </c>
      <c r="G51" s="146">
        <v>0</v>
      </c>
    </row>
    <row r="52" spans="1:8" ht="25.5" x14ac:dyDescent="0.2">
      <c r="A52" s="92">
        <v>0</v>
      </c>
      <c r="B52" s="53" t="s">
        <v>86</v>
      </c>
      <c r="C52" s="105">
        <v>1301</v>
      </c>
      <c r="D52" s="106">
        <v>100000000</v>
      </c>
      <c r="E52" s="107">
        <v>700</v>
      </c>
      <c r="F52" s="146">
        <f>F53</f>
        <v>1100</v>
      </c>
      <c r="G52" s="146">
        <v>0</v>
      </c>
    </row>
    <row r="53" spans="1:8" x14ac:dyDescent="0.2">
      <c r="A53" s="92">
        <v>0</v>
      </c>
      <c r="B53" s="53" t="s">
        <v>87</v>
      </c>
      <c r="C53" s="105">
        <v>1301</v>
      </c>
      <c r="D53" s="106">
        <v>100000000</v>
      </c>
      <c r="E53" s="107">
        <v>730</v>
      </c>
      <c r="F53" s="146">
        <v>1100</v>
      </c>
      <c r="G53" s="146">
        <v>0</v>
      </c>
    </row>
    <row r="54" spans="1:8" ht="42.6" customHeight="1" x14ac:dyDescent="0.2">
      <c r="A54" s="92">
        <v>0</v>
      </c>
      <c r="B54" s="102" t="s">
        <v>88</v>
      </c>
      <c r="C54" s="103">
        <v>1401</v>
      </c>
      <c r="D54" s="104">
        <v>0</v>
      </c>
      <c r="E54" s="143">
        <v>0</v>
      </c>
      <c r="F54" s="151">
        <f>F55</f>
        <v>24888</v>
      </c>
      <c r="G54" s="151">
        <f>G55</f>
        <v>363</v>
      </c>
    </row>
    <row r="55" spans="1:8" ht="38.25" x14ac:dyDescent="0.2">
      <c r="A55" s="92">
        <v>0</v>
      </c>
      <c r="B55" s="53" t="s">
        <v>256</v>
      </c>
      <c r="C55" s="105">
        <v>1401</v>
      </c>
      <c r="D55" s="106" t="s">
        <v>13</v>
      </c>
      <c r="E55" s="107">
        <v>0</v>
      </c>
      <c r="F55" s="146">
        <f>F58</f>
        <v>24888</v>
      </c>
      <c r="G55" s="146">
        <f>G58</f>
        <v>363</v>
      </c>
    </row>
    <row r="56" spans="1:8" ht="38.25" hidden="1" x14ac:dyDescent="0.2">
      <c r="A56" s="92">
        <v>0</v>
      </c>
      <c r="B56" s="53" t="s">
        <v>68</v>
      </c>
      <c r="C56" s="105">
        <v>1401</v>
      </c>
      <c r="D56" s="106" t="s">
        <v>13</v>
      </c>
      <c r="E56" s="107">
        <v>0</v>
      </c>
      <c r="F56" s="146">
        <v>0</v>
      </c>
      <c r="G56" s="146">
        <v>0</v>
      </c>
    </row>
    <row r="57" spans="1:8" ht="38.25" hidden="1" x14ac:dyDescent="0.2">
      <c r="A57" s="92">
        <v>0</v>
      </c>
      <c r="B57" s="53" t="s">
        <v>89</v>
      </c>
      <c r="C57" s="105">
        <v>1401</v>
      </c>
      <c r="D57" s="106" t="s">
        <v>20</v>
      </c>
      <c r="E57" s="107">
        <v>0</v>
      </c>
      <c r="F57" s="146">
        <v>0</v>
      </c>
      <c r="G57" s="146">
        <v>0</v>
      </c>
    </row>
    <row r="58" spans="1:8" x14ac:dyDescent="0.2">
      <c r="A58" s="92">
        <v>0</v>
      </c>
      <c r="B58" s="53" t="s">
        <v>82</v>
      </c>
      <c r="C58" s="105">
        <v>1401</v>
      </c>
      <c r="D58" s="106" t="s">
        <v>13</v>
      </c>
      <c r="E58" s="107">
        <v>500</v>
      </c>
      <c r="F58" s="146">
        <f>F59</f>
        <v>24888</v>
      </c>
      <c r="G58" s="146">
        <f>G59</f>
        <v>363</v>
      </c>
    </row>
    <row r="59" spans="1:8" s="16" customFormat="1" x14ac:dyDescent="0.2">
      <c r="A59" s="92">
        <v>0</v>
      </c>
      <c r="B59" s="53" t="s">
        <v>90</v>
      </c>
      <c r="C59" s="105">
        <v>1401</v>
      </c>
      <c r="D59" s="106" t="s">
        <v>13</v>
      </c>
      <c r="E59" s="107">
        <v>510</v>
      </c>
      <c r="F59" s="146">
        <v>24888</v>
      </c>
      <c r="G59" s="146">
        <v>363</v>
      </c>
      <c r="H59" s="19"/>
    </row>
    <row r="60" spans="1:8" ht="25.5" x14ac:dyDescent="0.2">
      <c r="A60" s="92">
        <v>0</v>
      </c>
      <c r="B60" s="102" t="s">
        <v>237</v>
      </c>
      <c r="C60" s="103">
        <v>1403</v>
      </c>
      <c r="D60" s="104">
        <v>0</v>
      </c>
      <c r="E60" s="143">
        <v>0</v>
      </c>
      <c r="F60" s="151">
        <f>F61</f>
        <v>8762.2729999999992</v>
      </c>
      <c r="G60" s="151">
        <v>0</v>
      </c>
    </row>
    <row r="61" spans="1:8" s="4" customFormat="1" ht="38.25" x14ac:dyDescent="0.2">
      <c r="A61" s="92">
        <v>0</v>
      </c>
      <c r="B61" s="53" t="s">
        <v>256</v>
      </c>
      <c r="C61" s="105">
        <v>1403</v>
      </c>
      <c r="D61" s="106" t="s">
        <v>13</v>
      </c>
      <c r="E61" s="107">
        <v>0</v>
      </c>
      <c r="F61" s="146">
        <f>F64</f>
        <v>8762.2729999999992</v>
      </c>
      <c r="G61" s="146">
        <v>0</v>
      </c>
      <c r="H61" s="130"/>
    </row>
    <row r="62" spans="1:8" s="4" customFormat="1" ht="38.25" hidden="1" x14ac:dyDescent="0.2">
      <c r="A62" s="92">
        <v>0</v>
      </c>
      <c r="B62" s="53" t="s">
        <v>68</v>
      </c>
      <c r="C62" s="105">
        <v>1402</v>
      </c>
      <c r="D62" s="106" t="s">
        <v>13</v>
      </c>
      <c r="E62" s="107">
        <v>0</v>
      </c>
      <c r="F62" s="146">
        <v>0</v>
      </c>
      <c r="G62" s="146">
        <v>0</v>
      </c>
      <c r="H62" s="130"/>
    </row>
    <row r="63" spans="1:8" s="4" customFormat="1" ht="25.5" hidden="1" x14ac:dyDescent="0.2">
      <c r="A63" s="92">
        <v>0</v>
      </c>
      <c r="B63" s="53" t="s">
        <v>93</v>
      </c>
      <c r="C63" s="105">
        <v>1402</v>
      </c>
      <c r="D63" s="106" t="s">
        <v>23</v>
      </c>
      <c r="E63" s="107">
        <v>0</v>
      </c>
      <c r="F63" s="146">
        <v>0</v>
      </c>
      <c r="G63" s="146">
        <v>0</v>
      </c>
      <c r="H63" s="130"/>
    </row>
    <row r="64" spans="1:8" s="4" customFormat="1" x14ac:dyDescent="0.2">
      <c r="A64" s="92">
        <v>0</v>
      </c>
      <c r="B64" s="53" t="s">
        <v>82</v>
      </c>
      <c r="C64" s="105">
        <v>1403</v>
      </c>
      <c r="D64" s="106" t="s">
        <v>13</v>
      </c>
      <c r="E64" s="107">
        <v>500</v>
      </c>
      <c r="F64" s="146">
        <f>F65</f>
        <v>8762.2729999999992</v>
      </c>
      <c r="G64" s="146">
        <v>0</v>
      </c>
      <c r="H64" s="130"/>
    </row>
    <row r="65" spans="1:8" s="4" customFormat="1" x14ac:dyDescent="0.2">
      <c r="A65" s="92">
        <v>0</v>
      </c>
      <c r="B65" s="53" t="s">
        <v>83</v>
      </c>
      <c r="C65" s="105">
        <v>1403</v>
      </c>
      <c r="D65" s="106" t="s">
        <v>13</v>
      </c>
      <c r="E65" s="107">
        <v>540</v>
      </c>
      <c r="F65" s="146">
        <v>8762.2729999999992</v>
      </c>
      <c r="G65" s="146">
        <v>0</v>
      </c>
      <c r="H65" s="130"/>
    </row>
    <row r="66" spans="1:8" ht="51" x14ac:dyDescent="0.2">
      <c r="A66" s="142">
        <v>938</v>
      </c>
      <c r="B66" s="102" t="s">
        <v>240</v>
      </c>
      <c r="C66" s="103">
        <v>0</v>
      </c>
      <c r="D66" s="104">
        <v>0</v>
      </c>
      <c r="E66" s="143">
        <v>0</v>
      </c>
      <c r="F66" s="151">
        <f>F67+F93+F103+F114+F121+F125+F141+F157+F164+F176</f>
        <v>108799.36900000001</v>
      </c>
      <c r="G66" s="151">
        <f>G67+G93+G103+G114+G121+G125+G141+G157+G164+G176</f>
        <v>18235.627</v>
      </c>
    </row>
    <row r="67" spans="1:8" x14ac:dyDescent="0.2">
      <c r="A67" s="92">
        <v>0</v>
      </c>
      <c r="B67" s="102" t="s">
        <v>94</v>
      </c>
      <c r="C67" s="103">
        <v>113</v>
      </c>
      <c r="D67" s="104">
        <v>0</v>
      </c>
      <c r="E67" s="143">
        <v>0</v>
      </c>
      <c r="F67" s="151">
        <f>F68+F79</f>
        <v>25423.321</v>
      </c>
      <c r="G67" s="151">
        <f>G68+G79</f>
        <v>0</v>
      </c>
    </row>
    <row r="68" spans="1:8" ht="38.25" x14ac:dyDescent="0.2">
      <c r="A68" s="92">
        <v>0</v>
      </c>
      <c r="B68" s="53" t="s">
        <v>257</v>
      </c>
      <c r="C68" s="105">
        <v>113</v>
      </c>
      <c r="D68" s="106" t="s">
        <v>24</v>
      </c>
      <c r="E68" s="107">
        <v>0</v>
      </c>
      <c r="F68" s="146">
        <f>F73+F75+F77</f>
        <v>3098.91</v>
      </c>
      <c r="G68" s="146">
        <v>0</v>
      </c>
    </row>
    <row r="69" spans="1:8" ht="38.25" hidden="1" x14ac:dyDescent="0.2">
      <c r="A69" s="92">
        <v>0</v>
      </c>
      <c r="B69" s="53" t="s">
        <v>95</v>
      </c>
      <c r="C69" s="105">
        <v>113</v>
      </c>
      <c r="D69" s="106" t="s">
        <v>24</v>
      </c>
      <c r="E69" s="107">
        <v>0</v>
      </c>
      <c r="F69" s="146">
        <v>0</v>
      </c>
      <c r="G69" s="146">
        <v>0</v>
      </c>
    </row>
    <row r="70" spans="1:8" ht="25.5" hidden="1" x14ac:dyDescent="0.2">
      <c r="A70" s="92">
        <v>0</v>
      </c>
      <c r="B70" s="53" t="s">
        <v>69</v>
      </c>
      <c r="C70" s="105">
        <v>113</v>
      </c>
      <c r="D70" s="106" t="s">
        <v>25</v>
      </c>
      <c r="E70" s="107">
        <v>0</v>
      </c>
      <c r="F70" s="146">
        <v>0</v>
      </c>
      <c r="G70" s="146">
        <v>0</v>
      </c>
    </row>
    <row r="71" spans="1:8" ht="25.5" hidden="1" x14ac:dyDescent="0.2">
      <c r="A71" s="92">
        <v>0</v>
      </c>
      <c r="B71" s="53" t="s">
        <v>69</v>
      </c>
      <c r="C71" s="105">
        <v>113</v>
      </c>
      <c r="D71" s="106" t="s">
        <v>25</v>
      </c>
      <c r="E71" s="107">
        <v>0</v>
      </c>
      <c r="F71" s="146">
        <v>0</v>
      </c>
      <c r="G71" s="146">
        <v>0</v>
      </c>
    </row>
    <row r="72" spans="1:8" ht="25.5" hidden="1" x14ac:dyDescent="0.2">
      <c r="A72" s="92">
        <v>0</v>
      </c>
      <c r="B72" s="53" t="s">
        <v>69</v>
      </c>
      <c r="C72" s="105">
        <v>113</v>
      </c>
      <c r="D72" s="106" t="s">
        <v>25</v>
      </c>
      <c r="E72" s="107">
        <v>0</v>
      </c>
      <c r="F72" s="146">
        <v>0</v>
      </c>
      <c r="G72" s="146">
        <v>0</v>
      </c>
    </row>
    <row r="73" spans="1:8" ht="63.75" x14ac:dyDescent="0.2">
      <c r="A73" s="92">
        <v>0</v>
      </c>
      <c r="B73" s="53" t="s">
        <v>70</v>
      </c>
      <c r="C73" s="105">
        <v>113</v>
      </c>
      <c r="D73" s="106" t="s">
        <v>24</v>
      </c>
      <c r="E73" s="107">
        <v>100</v>
      </c>
      <c r="F73" s="146">
        <f>F74</f>
        <v>1516.865</v>
      </c>
      <c r="G73" s="146">
        <v>0</v>
      </c>
    </row>
    <row r="74" spans="1:8" ht="25.5" x14ac:dyDescent="0.2">
      <c r="A74" s="92">
        <v>0</v>
      </c>
      <c r="B74" s="53" t="s">
        <v>132</v>
      </c>
      <c r="C74" s="105">
        <v>113</v>
      </c>
      <c r="D74" s="106" t="s">
        <v>24</v>
      </c>
      <c r="E74" s="107">
        <v>110</v>
      </c>
      <c r="F74" s="146">
        <v>1516.865</v>
      </c>
      <c r="G74" s="146">
        <v>0</v>
      </c>
    </row>
    <row r="75" spans="1:8" ht="32.25" customHeight="1" x14ac:dyDescent="0.2">
      <c r="A75" s="92">
        <v>0</v>
      </c>
      <c r="B75" s="53" t="s">
        <v>72</v>
      </c>
      <c r="C75" s="105">
        <v>113</v>
      </c>
      <c r="D75" s="106" t="s">
        <v>24</v>
      </c>
      <c r="E75" s="107">
        <v>200</v>
      </c>
      <c r="F75" s="146">
        <f>F76</f>
        <v>1080.0450000000001</v>
      </c>
      <c r="G75" s="146">
        <v>0</v>
      </c>
    </row>
    <row r="76" spans="1:8" ht="37.15" customHeight="1" x14ac:dyDescent="0.2">
      <c r="A76" s="92">
        <v>0</v>
      </c>
      <c r="B76" s="53" t="s">
        <v>73</v>
      </c>
      <c r="C76" s="105">
        <v>113</v>
      </c>
      <c r="D76" s="106" t="s">
        <v>24</v>
      </c>
      <c r="E76" s="107">
        <v>240</v>
      </c>
      <c r="F76" s="146">
        <v>1080.0450000000001</v>
      </c>
      <c r="G76" s="146">
        <v>0</v>
      </c>
    </row>
    <row r="77" spans="1:8" x14ac:dyDescent="0.2">
      <c r="A77" s="92">
        <v>0</v>
      </c>
      <c r="B77" s="53" t="s">
        <v>74</v>
      </c>
      <c r="C77" s="105">
        <v>113</v>
      </c>
      <c r="D77" s="106" t="s">
        <v>24</v>
      </c>
      <c r="E77" s="107">
        <v>800</v>
      </c>
      <c r="F77" s="146">
        <f>F78</f>
        <v>502</v>
      </c>
      <c r="G77" s="146">
        <v>0</v>
      </c>
    </row>
    <row r="78" spans="1:8" x14ac:dyDescent="0.2">
      <c r="A78" s="92">
        <v>0</v>
      </c>
      <c r="B78" s="53" t="s">
        <v>75</v>
      </c>
      <c r="C78" s="105">
        <v>113</v>
      </c>
      <c r="D78" s="106" t="s">
        <v>24</v>
      </c>
      <c r="E78" s="107">
        <v>850</v>
      </c>
      <c r="F78" s="146">
        <v>502</v>
      </c>
      <c r="G78" s="146">
        <v>0</v>
      </c>
    </row>
    <row r="79" spans="1:8" ht="90.75" customHeight="1" x14ac:dyDescent="0.2">
      <c r="A79" s="92">
        <v>0</v>
      </c>
      <c r="B79" s="53" t="s">
        <v>258</v>
      </c>
      <c r="C79" s="105">
        <v>113</v>
      </c>
      <c r="D79" s="106" t="s">
        <v>26</v>
      </c>
      <c r="E79" s="107">
        <v>0</v>
      </c>
      <c r="F79" s="146">
        <f>F86</f>
        <v>22324.411</v>
      </c>
      <c r="G79" s="146">
        <f>G86</f>
        <v>0</v>
      </c>
    </row>
    <row r="80" spans="1:8" ht="102" hidden="1" x14ac:dyDescent="0.2">
      <c r="A80" s="92">
        <v>0</v>
      </c>
      <c r="B80" s="53" t="s">
        <v>97</v>
      </c>
      <c r="C80" s="105">
        <v>113</v>
      </c>
      <c r="D80" s="106" t="s">
        <v>26</v>
      </c>
      <c r="E80" s="107">
        <v>0</v>
      </c>
      <c r="F80" s="146">
        <v>0</v>
      </c>
      <c r="G80" s="146">
        <v>0</v>
      </c>
    </row>
    <row r="81" spans="1:8" ht="102" hidden="1" x14ac:dyDescent="0.2">
      <c r="A81" s="92">
        <v>0</v>
      </c>
      <c r="B81" s="53" t="s">
        <v>97</v>
      </c>
      <c r="C81" s="105">
        <v>113</v>
      </c>
      <c r="D81" s="106" t="s">
        <v>26</v>
      </c>
      <c r="E81" s="107">
        <v>0</v>
      </c>
      <c r="F81" s="146">
        <v>0</v>
      </c>
      <c r="G81" s="146">
        <v>0</v>
      </c>
    </row>
    <row r="82" spans="1:8" ht="63.75" hidden="1" x14ac:dyDescent="0.2">
      <c r="A82" s="92">
        <v>0</v>
      </c>
      <c r="B82" s="53" t="s">
        <v>98</v>
      </c>
      <c r="C82" s="105">
        <v>113</v>
      </c>
      <c r="D82" s="106" t="s">
        <v>27</v>
      </c>
      <c r="E82" s="107">
        <v>0</v>
      </c>
      <c r="F82" s="146">
        <v>0</v>
      </c>
      <c r="G82" s="146">
        <v>0</v>
      </c>
    </row>
    <row r="83" spans="1:8" ht="63.75" hidden="1" x14ac:dyDescent="0.2">
      <c r="A83" s="92">
        <v>0</v>
      </c>
      <c r="B83" s="53" t="s">
        <v>98</v>
      </c>
      <c r="C83" s="105">
        <v>113</v>
      </c>
      <c r="D83" s="106" t="s">
        <v>27</v>
      </c>
      <c r="E83" s="107">
        <v>0</v>
      </c>
      <c r="F83" s="146">
        <v>0</v>
      </c>
      <c r="G83" s="146">
        <v>0</v>
      </c>
    </row>
    <row r="84" spans="1:8" ht="63.75" hidden="1" x14ac:dyDescent="0.2">
      <c r="A84" s="92">
        <v>0</v>
      </c>
      <c r="B84" s="53" t="s">
        <v>98</v>
      </c>
      <c r="C84" s="105">
        <v>113</v>
      </c>
      <c r="D84" s="106" t="s">
        <v>27</v>
      </c>
      <c r="E84" s="107">
        <v>0</v>
      </c>
      <c r="F84" s="146">
        <v>0</v>
      </c>
      <c r="G84" s="146">
        <v>0</v>
      </c>
    </row>
    <row r="85" spans="1:8" ht="63.75" hidden="1" x14ac:dyDescent="0.2">
      <c r="A85" s="92">
        <v>0</v>
      </c>
      <c r="B85" s="53" t="s">
        <v>98</v>
      </c>
      <c r="C85" s="105">
        <v>113</v>
      </c>
      <c r="D85" s="106" t="s">
        <v>27</v>
      </c>
      <c r="E85" s="107">
        <v>0</v>
      </c>
      <c r="F85" s="146">
        <v>0</v>
      </c>
      <c r="G85" s="146">
        <v>0</v>
      </c>
    </row>
    <row r="86" spans="1:8" ht="22.9" customHeight="1" x14ac:dyDescent="0.2">
      <c r="A86" s="92">
        <v>0</v>
      </c>
      <c r="B86" s="53" t="s">
        <v>99</v>
      </c>
      <c r="C86" s="105">
        <v>113</v>
      </c>
      <c r="D86" s="106" t="s">
        <v>26</v>
      </c>
      <c r="E86" s="107">
        <v>600</v>
      </c>
      <c r="F86" s="146">
        <f>F87</f>
        <v>22324.411</v>
      </c>
      <c r="G86" s="146">
        <f>G87</f>
        <v>0</v>
      </c>
    </row>
    <row r="87" spans="1:8" s="16" customFormat="1" ht="11.25" customHeight="1" x14ac:dyDescent="0.2">
      <c r="A87" s="92">
        <v>0</v>
      </c>
      <c r="B87" s="53" t="s">
        <v>100</v>
      </c>
      <c r="C87" s="105">
        <v>113</v>
      </c>
      <c r="D87" s="106" t="s">
        <v>26</v>
      </c>
      <c r="E87" s="107">
        <v>620</v>
      </c>
      <c r="F87" s="146">
        <v>22324.411</v>
      </c>
      <c r="G87" s="146"/>
      <c r="H87" s="19"/>
    </row>
    <row r="88" spans="1:8" ht="25.5" hidden="1" x14ac:dyDescent="0.2">
      <c r="A88" s="92"/>
      <c r="B88" s="53" t="s">
        <v>91</v>
      </c>
      <c r="C88" s="105">
        <v>113</v>
      </c>
      <c r="D88" s="106">
        <v>9000000000</v>
      </c>
      <c r="E88" s="107"/>
      <c r="F88" s="146">
        <f>F89</f>
        <v>0</v>
      </c>
      <c r="G88" s="146"/>
    </row>
    <row r="89" spans="1:8" ht="25.5" hidden="1" x14ac:dyDescent="0.2">
      <c r="A89" s="92"/>
      <c r="B89" s="53" t="s">
        <v>96</v>
      </c>
      <c r="C89" s="105">
        <v>113</v>
      </c>
      <c r="D89" s="106">
        <v>9000020000</v>
      </c>
      <c r="E89" s="107"/>
      <c r="F89" s="146">
        <f>F90</f>
        <v>0</v>
      </c>
      <c r="G89" s="146"/>
    </row>
    <row r="90" spans="1:8" ht="25.5" hidden="1" x14ac:dyDescent="0.2">
      <c r="A90" s="92"/>
      <c r="B90" s="53" t="s">
        <v>135</v>
      </c>
      <c r="C90" s="105">
        <v>113</v>
      </c>
      <c r="D90" s="106">
        <v>9000022000</v>
      </c>
      <c r="E90" s="107"/>
      <c r="F90" s="146">
        <f>F91</f>
        <v>0</v>
      </c>
      <c r="G90" s="146"/>
    </row>
    <row r="91" spans="1:8" ht="25.5" hidden="1" x14ac:dyDescent="0.2">
      <c r="A91" s="92"/>
      <c r="B91" s="53" t="s">
        <v>72</v>
      </c>
      <c r="C91" s="105">
        <v>113</v>
      </c>
      <c r="D91" s="106">
        <v>9000022000</v>
      </c>
      <c r="E91" s="107">
        <v>200</v>
      </c>
      <c r="F91" s="146">
        <f>F92</f>
        <v>0</v>
      </c>
      <c r="G91" s="146"/>
    </row>
    <row r="92" spans="1:8" ht="38.25" hidden="1" x14ac:dyDescent="0.2">
      <c r="A92" s="92"/>
      <c r="B92" s="53" t="s">
        <v>73</v>
      </c>
      <c r="C92" s="105">
        <v>113</v>
      </c>
      <c r="D92" s="106">
        <v>9000022000</v>
      </c>
      <c r="E92" s="107">
        <v>240</v>
      </c>
      <c r="F92" s="146"/>
      <c r="G92" s="146"/>
    </row>
    <row r="93" spans="1:8" x14ac:dyDescent="0.2">
      <c r="A93" s="92">
        <v>0</v>
      </c>
      <c r="B93" s="102" t="s">
        <v>102</v>
      </c>
      <c r="C93" s="103">
        <v>409</v>
      </c>
      <c r="D93" s="104">
        <v>0</v>
      </c>
      <c r="E93" s="143">
        <v>0</v>
      </c>
      <c r="F93" s="151">
        <f>F94</f>
        <v>14773.16</v>
      </c>
      <c r="G93" s="151">
        <v>0</v>
      </c>
    </row>
    <row r="94" spans="1:8" ht="66.75" customHeight="1" x14ac:dyDescent="0.2">
      <c r="A94" s="92">
        <v>0</v>
      </c>
      <c r="B94" s="53" t="s">
        <v>272</v>
      </c>
      <c r="C94" s="105">
        <v>409</v>
      </c>
      <c r="D94" s="106" t="s">
        <v>29</v>
      </c>
      <c r="E94" s="107">
        <v>0</v>
      </c>
      <c r="F94" s="146">
        <f>F101</f>
        <v>14773.16</v>
      </c>
      <c r="G94" s="146">
        <v>0</v>
      </c>
    </row>
    <row r="95" spans="1:8" ht="76.5" hidden="1" x14ac:dyDescent="0.2">
      <c r="A95" s="92">
        <v>0</v>
      </c>
      <c r="B95" s="53" t="s">
        <v>103</v>
      </c>
      <c r="C95" s="105">
        <v>409</v>
      </c>
      <c r="D95" s="106" t="s">
        <v>29</v>
      </c>
      <c r="E95" s="107">
        <v>0</v>
      </c>
      <c r="F95" s="146">
        <v>0</v>
      </c>
      <c r="G95" s="146">
        <v>0</v>
      </c>
    </row>
    <row r="96" spans="1:8" ht="76.5" hidden="1" x14ac:dyDescent="0.2">
      <c r="A96" s="92">
        <v>0</v>
      </c>
      <c r="B96" s="53" t="s">
        <v>103</v>
      </c>
      <c r="C96" s="105">
        <v>409</v>
      </c>
      <c r="D96" s="106" t="s">
        <v>29</v>
      </c>
      <c r="E96" s="107">
        <v>0</v>
      </c>
      <c r="F96" s="146">
        <v>0</v>
      </c>
      <c r="G96" s="146">
        <v>0</v>
      </c>
    </row>
    <row r="97" spans="1:8" ht="25.5" hidden="1" x14ac:dyDescent="0.2">
      <c r="A97" s="92">
        <v>0</v>
      </c>
      <c r="B97" s="53" t="s">
        <v>96</v>
      </c>
      <c r="C97" s="105">
        <v>409</v>
      </c>
      <c r="D97" s="106" t="s">
        <v>30</v>
      </c>
      <c r="E97" s="107">
        <v>0</v>
      </c>
      <c r="F97" s="146">
        <v>0</v>
      </c>
      <c r="G97" s="146">
        <v>0</v>
      </c>
    </row>
    <row r="98" spans="1:8" ht="25.5" hidden="1" x14ac:dyDescent="0.2">
      <c r="A98" s="92">
        <v>0</v>
      </c>
      <c r="B98" s="53" t="s">
        <v>96</v>
      </c>
      <c r="C98" s="105">
        <v>409</v>
      </c>
      <c r="D98" s="106" t="s">
        <v>30</v>
      </c>
      <c r="E98" s="107">
        <v>0</v>
      </c>
      <c r="F98" s="146">
        <v>0</v>
      </c>
      <c r="G98" s="146">
        <v>0</v>
      </c>
    </row>
    <row r="99" spans="1:8" ht="25.5" hidden="1" x14ac:dyDescent="0.2">
      <c r="A99" s="92">
        <v>0</v>
      </c>
      <c r="B99" s="53" t="s">
        <v>96</v>
      </c>
      <c r="C99" s="105">
        <v>409</v>
      </c>
      <c r="D99" s="106" t="s">
        <v>30</v>
      </c>
      <c r="E99" s="107">
        <v>0</v>
      </c>
      <c r="F99" s="146">
        <v>0</v>
      </c>
      <c r="G99" s="146">
        <v>0</v>
      </c>
    </row>
    <row r="100" spans="1:8" ht="25.5" hidden="1" x14ac:dyDescent="0.2">
      <c r="A100" s="92">
        <v>0</v>
      </c>
      <c r="B100" s="53" t="s">
        <v>96</v>
      </c>
      <c r="C100" s="105">
        <v>409</v>
      </c>
      <c r="D100" s="106" t="s">
        <v>30</v>
      </c>
      <c r="E100" s="107">
        <v>0</v>
      </c>
      <c r="F100" s="146">
        <v>0</v>
      </c>
      <c r="G100" s="146">
        <v>0</v>
      </c>
    </row>
    <row r="101" spans="1:8" ht="30.75" customHeight="1" x14ac:dyDescent="0.2">
      <c r="A101" s="92">
        <v>0</v>
      </c>
      <c r="B101" s="53" t="s">
        <v>72</v>
      </c>
      <c r="C101" s="105">
        <v>409</v>
      </c>
      <c r="D101" s="106" t="s">
        <v>29</v>
      </c>
      <c r="E101" s="107">
        <v>200</v>
      </c>
      <c r="F101" s="146">
        <f>F102</f>
        <v>14773.16</v>
      </c>
      <c r="G101" s="146">
        <v>0</v>
      </c>
    </row>
    <row r="102" spans="1:8" ht="27.4" customHeight="1" x14ac:dyDescent="0.2">
      <c r="A102" s="92">
        <v>0</v>
      </c>
      <c r="B102" s="53" t="s">
        <v>73</v>
      </c>
      <c r="C102" s="105">
        <v>409</v>
      </c>
      <c r="D102" s="106" t="s">
        <v>29</v>
      </c>
      <c r="E102" s="107">
        <v>240</v>
      </c>
      <c r="F102" s="146">
        <v>14773.16</v>
      </c>
      <c r="G102" s="146">
        <v>0</v>
      </c>
    </row>
    <row r="103" spans="1:8" ht="25.5" x14ac:dyDescent="0.2">
      <c r="A103" s="92">
        <v>0</v>
      </c>
      <c r="B103" s="102" t="s">
        <v>104</v>
      </c>
      <c r="C103" s="103">
        <v>412</v>
      </c>
      <c r="D103" s="104">
        <v>0</v>
      </c>
      <c r="E103" s="143">
        <v>0</v>
      </c>
      <c r="F103" s="151">
        <f>F107+F110+F104</f>
        <v>603.85899999999992</v>
      </c>
      <c r="G103" s="151">
        <f>G107+G110+G104</f>
        <v>45.154000000000003</v>
      </c>
    </row>
    <row r="104" spans="1:8" ht="38.25" x14ac:dyDescent="0.2">
      <c r="A104" s="92"/>
      <c r="B104" s="53" t="s">
        <v>257</v>
      </c>
      <c r="C104" s="105">
        <v>412</v>
      </c>
      <c r="D104" s="106" t="s">
        <v>24</v>
      </c>
      <c r="E104" s="143"/>
      <c r="F104" s="146">
        <f>F105</f>
        <v>49.058999999999997</v>
      </c>
      <c r="G104" s="146">
        <f>G105</f>
        <v>45.154000000000003</v>
      </c>
    </row>
    <row r="105" spans="1:8" ht="25.5" x14ac:dyDescent="0.2">
      <c r="A105" s="92"/>
      <c r="B105" s="53" t="s">
        <v>72</v>
      </c>
      <c r="C105" s="105">
        <v>412</v>
      </c>
      <c r="D105" s="106" t="s">
        <v>24</v>
      </c>
      <c r="E105" s="107">
        <v>200</v>
      </c>
      <c r="F105" s="146">
        <f>F106</f>
        <v>49.058999999999997</v>
      </c>
      <c r="G105" s="146">
        <f>G106</f>
        <v>45.154000000000003</v>
      </c>
    </row>
    <row r="106" spans="1:8" ht="38.25" x14ac:dyDescent="0.2">
      <c r="A106" s="92"/>
      <c r="B106" s="53" t="s">
        <v>73</v>
      </c>
      <c r="C106" s="105">
        <v>412</v>
      </c>
      <c r="D106" s="106" t="s">
        <v>24</v>
      </c>
      <c r="E106" s="107">
        <v>240</v>
      </c>
      <c r="F106" s="146">
        <v>49.058999999999997</v>
      </c>
      <c r="G106" s="146">
        <v>45.154000000000003</v>
      </c>
    </row>
    <row r="107" spans="1:8" s="10" customFormat="1" ht="54" customHeight="1" x14ac:dyDescent="0.2">
      <c r="A107" s="92"/>
      <c r="B107" s="53" t="s">
        <v>274</v>
      </c>
      <c r="C107" s="105">
        <v>412</v>
      </c>
      <c r="D107" s="106">
        <v>1700000000</v>
      </c>
      <c r="E107" s="107"/>
      <c r="F107" s="146">
        <f>F108</f>
        <v>554.79999999999995</v>
      </c>
      <c r="G107" s="146"/>
      <c r="H107" s="131"/>
    </row>
    <row r="108" spans="1:8" s="10" customFormat="1" ht="38.25" x14ac:dyDescent="0.2">
      <c r="A108" s="92"/>
      <c r="B108" s="53" t="s">
        <v>99</v>
      </c>
      <c r="C108" s="105">
        <v>412</v>
      </c>
      <c r="D108" s="106">
        <v>1700000000</v>
      </c>
      <c r="E108" s="107">
        <v>600</v>
      </c>
      <c r="F108" s="146">
        <f>F109</f>
        <v>554.79999999999995</v>
      </c>
      <c r="G108" s="146"/>
      <c r="H108" s="131"/>
    </row>
    <row r="109" spans="1:8" s="10" customFormat="1" ht="38.25" customHeight="1" x14ac:dyDescent="0.2">
      <c r="A109" s="92"/>
      <c r="B109" s="108" t="s">
        <v>243</v>
      </c>
      <c r="C109" s="109">
        <v>412</v>
      </c>
      <c r="D109" s="110">
        <v>1700000000</v>
      </c>
      <c r="E109" s="111">
        <v>630</v>
      </c>
      <c r="F109" s="146">
        <v>554.79999999999995</v>
      </c>
      <c r="G109" s="152"/>
      <c r="H109" s="131"/>
    </row>
    <row r="110" spans="1:8" ht="1.5" hidden="1" customHeight="1" x14ac:dyDescent="0.2">
      <c r="A110" s="92"/>
      <c r="B110" s="108" t="s">
        <v>91</v>
      </c>
      <c r="C110" s="109">
        <v>412</v>
      </c>
      <c r="D110" s="110">
        <v>9000000000</v>
      </c>
      <c r="E110" s="111"/>
      <c r="F110" s="146">
        <f>F111</f>
        <v>0</v>
      </c>
      <c r="G110" s="146">
        <f>G111</f>
        <v>0</v>
      </c>
    </row>
    <row r="111" spans="1:8" ht="25.5" hidden="1" x14ac:dyDescent="0.2">
      <c r="A111" s="92"/>
      <c r="B111" s="108" t="s">
        <v>230</v>
      </c>
      <c r="C111" s="109">
        <v>412</v>
      </c>
      <c r="D111" s="110">
        <v>9040000000</v>
      </c>
      <c r="E111" s="111"/>
      <c r="F111" s="146">
        <f t="shared" ref="F111:G112" si="0">F112</f>
        <v>0</v>
      </c>
      <c r="G111" s="146">
        <f t="shared" si="0"/>
        <v>0</v>
      </c>
    </row>
    <row r="112" spans="1:8" ht="25.5" hidden="1" x14ac:dyDescent="0.2">
      <c r="A112" s="92"/>
      <c r="B112" s="108" t="s">
        <v>72</v>
      </c>
      <c r="C112" s="109">
        <v>412</v>
      </c>
      <c r="D112" s="110">
        <v>9040000000</v>
      </c>
      <c r="E112" s="111">
        <v>200</v>
      </c>
      <c r="F112" s="146">
        <f t="shared" si="0"/>
        <v>0</v>
      </c>
      <c r="G112" s="146">
        <f t="shared" si="0"/>
        <v>0</v>
      </c>
    </row>
    <row r="113" spans="1:8" ht="38.25" hidden="1" x14ac:dyDescent="0.2">
      <c r="A113" s="92"/>
      <c r="B113" s="108" t="s">
        <v>73</v>
      </c>
      <c r="C113" s="109">
        <v>412</v>
      </c>
      <c r="D113" s="110">
        <v>9040000000</v>
      </c>
      <c r="E113" s="111">
        <v>240</v>
      </c>
      <c r="F113" s="146">
        <v>0</v>
      </c>
      <c r="G113" s="146">
        <v>0</v>
      </c>
    </row>
    <row r="114" spans="1:8" x14ac:dyDescent="0.2">
      <c r="A114" s="92">
        <v>0</v>
      </c>
      <c r="B114" s="102" t="s">
        <v>107</v>
      </c>
      <c r="C114" s="103">
        <v>501</v>
      </c>
      <c r="D114" s="104">
        <v>0</v>
      </c>
      <c r="E114" s="143">
        <v>0</v>
      </c>
      <c r="F114" s="151">
        <f>F115</f>
        <v>140</v>
      </c>
      <c r="G114" s="151">
        <f>G115</f>
        <v>0</v>
      </c>
    </row>
    <row r="115" spans="1:8" ht="38.25" x14ac:dyDescent="0.2">
      <c r="A115" s="92">
        <v>0</v>
      </c>
      <c r="B115" s="53" t="s">
        <v>257</v>
      </c>
      <c r="C115" s="105">
        <v>501</v>
      </c>
      <c r="D115" s="106" t="s">
        <v>24</v>
      </c>
      <c r="E115" s="107">
        <v>0</v>
      </c>
      <c r="F115" s="146">
        <f>F119</f>
        <v>140</v>
      </c>
      <c r="G115" s="146">
        <v>0</v>
      </c>
    </row>
    <row r="116" spans="1:8" ht="25.5" hidden="1" x14ac:dyDescent="0.2">
      <c r="A116" s="92">
        <v>0</v>
      </c>
      <c r="B116" s="53" t="s">
        <v>91</v>
      </c>
      <c r="C116" s="105">
        <v>501</v>
      </c>
      <c r="D116" s="106" t="s">
        <v>21</v>
      </c>
      <c r="E116" s="107">
        <v>0</v>
      </c>
      <c r="F116" s="146">
        <v>0</v>
      </c>
      <c r="G116" s="146">
        <v>0</v>
      </c>
    </row>
    <row r="117" spans="1:8" ht="25.5" hidden="1" x14ac:dyDescent="0.2">
      <c r="A117" s="92">
        <v>0</v>
      </c>
      <c r="B117" s="53" t="s">
        <v>91</v>
      </c>
      <c r="C117" s="105">
        <v>501</v>
      </c>
      <c r="D117" s="106" t="s">
        <v>21</v>
      </c>
      <c r="E117" s="107">
        <v>0</v>
      </c>
      <c r="F117" s="146">
        <v>0</v>
      </c>
      <c r="G117" s="146">
        <v>0</v>
      </c>
    </row>
    <row r="118" spans="1:8" ht="25.5" hidden="1" x14ac:dyDescent="0.2">
      <c r="A118" s="92">
        <v>0</v>
      </c>
      <c r="B118" s="53" t="s">
        <v>108</v>
      </c>
      <c r="C118" s="105">
        <v>501</v>
      </c>
      <c r="D118" s="106" t="s">
        <v>21</v>
      </c>
      <c r="E118" s="107">
        <v>0</v>
      </c>
      <c r="F118" s="146">
        <v>0</v>
      </c>
      <c r="G118" s="146">
        <v>0</v>
      </c>
    </row>
    <row r="119" spans="1:8" ht="28.5" customHeight="1" x14ac:dyDescent="0.2">
      <c r="A119" s="92">
        <v>0</v>
      </c>
      <c r="B119" s="53" t="s">
        <v>72</v>
      </c>
      <c r="C119" s="105">
        <v>501</v>
      </c>
      <c r="D119" s="106" t="s">
        <v>24</v>
      </c>
      <c r="E119" s="107">
        <v>200</v>
      </c>
      <c r="F119" s="146">
        <f>F120</f>
        <v>140</v>
      </c>
      <c r="G119" s="146">
        <v>0</v>
      </c>
    </row>
    <row r="120" spans="1:8" ht="36.75" customHeight="1" x14ac:dyDescent="0.2">
      <c r="A120" s="92">
        <v>0</v>
      </c>
      <c r="B120" s="53" t="s">
        <v>73</v>
      </c>
      <c r="C120" s="105">
        <v>501</v>
      </c>
      <c r="D120" s="106" t="s">
        <v>24</v>
      </c>
      <c r="E120" s="107">
        <v>240</v>
      </c>
      <c r="F120" s="146">
        <v>140</v>
      </c>
      <c r="G120" s="146">
        <v>0</v>
      </c>
    </row>
    <row r="121" spans="1:8" s="10" customFormat="1" ht="15.75" customHeight="1" x14ac:dyDescent="0.2">
      <c r="A121" s="92"/>
      <c r="B121" s="102" t="s">
        <v>169</v>
      </c>
      <c r="C121" s="103">
        <v>503</v>
      </c>
      <c r="D121" s="104"/>
      <c r="E121" s="143"/>
      <c r="F121" s="151">
        <f>F122</f>
        <v>5047.0820000000003</v>
      </c>
      <c r="G121" s="151">
        <f>G122</f>
        <v>0</v>
      </c>
      <c r="H121" s="131"/>
    </row>
    <row r="122" spans="1:8" s="10" customFormat="1" ht="49.5" customHeight="1" x14ac:dyDescent="0.2">
      <c r="A122" s="92"/>
      <c r="B122" s="53" t="s">
        <v>275</v>
      </c>
      <c r="C122" s="105">
        <v>503</v>
      </c>
      <c r="D122" s="106">
        <v>4000000000</v>
      </c>
      <c r="E122" s="107"/>
      <c r="F122" s="146">
        <f>F123</f>
        <v>5047.0820000000003</v>
      </c>
      <c r="G122" s="146">
        <f>G123</f>
        <v>0</v>
      </c>
      <c r="H122" s="131"/>
    </row>
    <row r="123" spans="1:8" s="10" customFormat="1" ht="31.5" customHeight="1" x14ac:dyDescent="0.2">
      <c r="A123" s="92"/>
      <c r="B123" s="53" t="s">
        <v>72</v>
      </c>
      <c r="C123" s="105">
        <v>503</v>
      </c>
      <c r="D123" s="106">
        <v>4000000000</v>
      </c>
      <c r="E123" s="107">
        <v>200</v>
      </c>
      <c r="F123" s="146">
        <f t="shared" ref="F123:G123" si="1">F124</f>
        <v>5047.0820000000003</v>
      </c>
      <c r="G123" s="146">
        <f t="shared" si="1"/>
        <v>0</v>
      </c>
      <c r="H123" s="131"/>
    </row>
    <row r="124" spans="1:8" s="10" customFormat="1" ht="36" customHeight="1" x14ac:dyDescent="0.2">
      <c r="A124" s="92"/>
      <c r="B124" s="53" t="s">
        <v>73</v>
      </c>
      <c r="C124" s="105">
        <v>503</v>
      </c>
      <c r="D124" s="106">
        <v>4000000000</v>
      </c>
      <c r="E124" s="107">
        <v>240</v>
      </c>
      <c r="F124" s="146">
        <v>5047.0820000000003</v>
      </c>
      <c r="G124" s="146"/>
      <c r="H124" s="131"/>
    </row>
    <row r="125" spans="1:8" x14ac:dyDescent="0.2">
      <c r="A125" s="92">
        <v>0</v>
      </c>
      <c r="B125" s="102" t="s">
        <v>163</v>
      </c>
      <c r="C125" s="103">
        <v>707</v>
      </c>
      <c r="D125" s="104">
        <v>0</v>
      </c>
      <c r="E125" s="143">
        <v>0</v>
      </c>
      <c r="F125" s="151">
        <f>F126</f>
        <v>2452.1410000000001</v>
      </c>
      <c r="G125" s="151">
        <f>G126</f>
        <v>192.33799999999999</v>
      </c>
    </row>
    <row r="126" spans="1:8" ht="38.25" x14ac:dyDescent="0.2">
      <c r="A126" s="92">
        <v>0</v>
      </c>
      <c r="B126" s="53" t="s">
        <v>260</v>
      </c>
      <c r="C126" s="105">
        <v>707</v>
      </c>
      <c r="D126" s="106" t="s">
        <v>32</v>
      </c>
      <c r="E126" s="107">
        <v>0</v>
      </c>
      <c r="F126" s="146">
        <f>F132</f>
        <v>2452.1410000000001</v>
      </c>
      <c r="G126" s="146">
        <f>G132</f>
        <v>192.33799999999999</v>
      </c>
    </row>
    <row r="127" spans="1:8" ht="38.25" hidden="1" x14ac:dyDescent="0.2">
      <c r="A127" s="92">
        <v>0</v>
      </c>
      <c r="B127" s="53" t="s">
        <v>110</v>
      </c>
      <c r="C127" s="105">
        <v>707</v>
      </c>
      <c r="D127" s="106" t="s">
        <v>32</v>
      </c>
      <c r="E127" s="107">
        <v>0</v>
      </c>
      <c r="F127" s="146">
        <v>0</v>
      </c>
      <c r="G127" s="146">
        <v>1</v>
      </c>
    </row>
    <row r="128" spans="1:8" ht="63.75" hidden="1" x14ac:dyDescent="0.2">
      <c r="A128" s="92">
        <v>0</v>
      </c>
      <c r="B128" s="53" t="s">
        <v>98</v>
      </c>
      <c r="C128" s="105">
        <v>707</v>
      </c>
      <c r="D128" s="106" t="s">
        <v>33</v>
      </c>
      <c r="E128" s="107">
        <v>0</v>
      </c>
      <c r="F128" s="146">
        <v>0</v>
      </c>
      <c r="G128" s="146">
        <v>0</v>
      </c>
    </row>
    <row r="129" spans="1:7" ht="63.75" hidden="1" x14ac:dyDescent="0.2">
      <c r="A129" s="92">
        <v>0</v>
      </c>
      <c r="B129" s="53" t="s">
        <v>98</v>
      </c>
      <c r="C129" s="105">
        <v>707</v>
      </c>
      <c r="D129" s="106" t="s">
        <v>33</v>
      </c>
      <c r="E129" s="107">
        <v>0</v>
      </c>
      <c r="F129" s="146">
        <v>0</v>
      </c>
      <c r="G129" s="146">
        <v>0</v>
      </c>
    </row>
    <row r="130" spans="1:7" ht="63.75" hidden="1" x14ac:dyDescent="0.2">
      <c r="A130" s="92">
        <v>0</v>
      </c>
      <c r="B130" s="53" t="s">
        <v>98</v>
      </c>
      <c r="C130" s="105">
        <v>707</v>
      </c>
      <c r="D130" s="106" t="s">
        <v>33</v>
      </c>
      <c r="E130" s="107">
        <v>0</v>
      </c>
      <c r="F130" s="146">
        <v>0</v>
      </c>
      <c r="G130" s="146">
        <v>0</v>
      </c>
    </row>
    <row r="131" spans="1:7" ht="63.75" hidden="1" x14ac:dyDescent="0.2">
      <c r="A131" s="92">
        <v>0</v>
      </c>
      <c r="B131" s="53" t="s">
        <v>98</v>
      </c>
      <c r="C131" s="105">
        <v>707</v>
      </c>
      <c r="D131" s="106" t="s">
        <v>33</v>
      </c>
      <c r="E131" s="107">
        <v>0</v>
      </c>
      <c r="F131" s="146">
        <v>0</v>
      </c>
      <c r="G131" s="146">
        <v>0</v>
      </c>
    </row>
    <row r="132" spans="1:7" ht="38.25" customHeight="1" x14ac:dyDescent="0.2">
      <c r="A132" s="92">
        <v>0</v>
      </c>
      <c r="B132" s="53" t="s">
        <v>99</v>
      </c>
      <c r="C132" s="105">
        <v>707</v>
      </c>
      <c r="D132" s="106" t="s">
        <v>32</v>
      </c>
      <c r="E132" s="107">
        <v>600</v>
      </c>
      <c r="F132" s="146">
        <f>F133</f>
        <v>2452.1410000000001</v>
      </c>
      <c r="G132" s="146">
        <f>G133</f>
        <v>192.33799999999999</v>
      </c>
    </row>
    <row r="133" spans="1:7" x14ac:dyDescent="0.2">
      <c r="A133" s="92">
        <v>0</v>
      </c>
      <c r="B133" s="53" t="s">
        <v>100</v>
      </c>
      <c r="C133" s="105">
        <v>707</v>
      </c>
      <c r="D133" s="106" t="s">
        <v>32</v>
      </c>
      <c r="E133" s="107">
        <v>620</v>
      </c>
      <c r="F133" s="146">
        <v>2452.1410000000001</v>
      </c>
      <c r="G133" s="146">
        <v>192.33799999999999</v>
      </c>
    </row>
    <row r="134" spans="1:7" ht="76.5" hidden="1" x14ac:dyDescent="0.2">
      <c r="A134" s="92">
        <v>0</v>
      </c>
      <c r="B134" s="53" t="s">
        <v>175</v>
      </c>
      <c r="C134" s="105">
        <v>707</v>
      </c>
      <c r="D134" s="106" t="s">
        <v>187</v>
      </c>
      <c r="E134" s="107">
        <v>0</v>
      </c>
      <c r="F134" s="146">
        <f>F135</f>
        <v>0</v>
      </c>
      <c r="G134" s="146">
        <f>G135</f>
        <v>0</v>
      </c>
    </row>
    <row r="135" spans="1:7" ht="67.5" hidden="1" customHeight="1" x14ac:dyDescent="0.2">
      <c r="A135" s="92">
        <v>0</v>
      </c>
      <c r="B135" s="53" t="s">
        <v>111</v>
      </c>
      <c r="C135" s="105">
        <v>707</v>
      </c>
      <c r="D135" s="106" t="s">
        <v>185</v>
      </c>
      <c r="E135" s="107">
        <v>0</v>
      </c>
      <c r="F135" s="146">
        <f>F138</f>
        <v>0</v>
      </c>
      <c r="G135" s="146">
        <f>G138</f>
        <v>0</v>
      </c>
    </row>
    <row r="136" spans="1:7" ht="76.5" hidden="1" x14ac:dyDescent="0.2">
      <c r="A136" s="92">
        <v>0</v>
      </c>
      <c r="B136" s="53" t="s">
        <v>111</v>
      </c>
      <c r="C136" s="105">
        <v>707</v>
      </c>
      <c r="D136" s="106" t="s">
        <v>34</v>
      </c>
      <c r="E136" s="107">
        <v>0</v>
      </c>
      <c r="F136" s="146">
        <v>0</v>
      </c>
      <c r="G136" s="146">
        <v>0</v>
      </c>
    </row>
    <row r="137" spans="1:7" ht="76.5" hidden="1" x14ac:dyDescent="0.2">
      <c r="A137" s="92">
        <v>0</v>
      </c>
      <c r="B137" s="53" t="s">
        <v>111</v>
      </c>
      <c r="C137" s="105">
        <v>707</v>
      </c>
      <c r="D137" s="106" t="s">
        <v>34</v>
      </c>
      <c r="E137" s="107">
        <v>0</v>
      </c>
      <c r="F137" s="146">
        <v>0</v>
      </c>
      <c r="G137" s="146">
        <v>0</v>
      </c>
    </row>
    <row r="138" spans="1:7" ht="63.75" hidden="1" x14ac:dyDescent="0.2">
      <c r="A138" s="92">
        <v>0</v>
      </c>
      <c r="B138" s="53" t="s">
        <v>112</v>
      </c>
      <c r="C138" s="105">
        <v>707</v>
      </c>
      <c r="D138" s="106" t="s">
        <v>186</v>
      </c>
      <c r="E138" s="107">
        <v>0</v>
      </c>
      <c r="F138" s="146">
        <f>F139</f>
        <v>0</v>
      </c>
      <c r="G138" s="146">
        <f>G139</f>
        <v>0</v>
      </c>
    </row>
    <row r="139" spans="1:7" ht="38.25" hidden="1" x14ac:dyDescent="0.2">
      <c r="A139" s="92">
        <v>0</v>
      </c>
      <c r="B139" s="53" t="s">
        <v>99</v>
      </c>
      <c r="C139" s="105">
        <v>707</v>
      </c>
      <c r="D139" s="106" t="s">
        <v>186</v>
      </c>
      <c r="E139" s="107">
        <v>600</v>
      </c>
      <c r="F139" s="146">
        <f>F140</f>
        <v>0</v>
      </c>
      <c r="G139" s="146">
        <f>G140</f>
        <v>0</v>
      </c>
    </row>
    <row r="140" spans="1:7" hidden="1" x14ac:dyDescent="0.2">
      <c r="A140" s="92">
        <v>0</v>
      </c>
      <c r="B140" s="53" t="s">
        <v>100</v>
      </c>
      <c r="C140" s="105">
        <v>707</v>
      </c>
      <c r="D140" s="106" t="s">
        <v>186</v>
      </c>
      <c r="E140" s="107">
        <v>620</v>
      </c>
      <c r="F140" s="146"/>
      <c r="G140" s="146"/>
    </row>
    <row r="141" spans="1:7" x14ac:dyDescent="0.2">
      <c r="A141" s="92">
        <v>0</v>
      </c>
      <c r="B141" s="102" t="s">
        <v>114</v>
      </c>
      <c r="C141" s="103">
        <v>801</v>
      </c>
      <c r="D141" s="104">
        <v>0</v>
      </c>
      <c r="E141" s="143">
        <v>0</v>
      </c>
      <c r="F141" s="151">
        <f>F142+F150</f>
        <v>38038.978999999999</v>
      </c>
      <c r="G141" s="151">
        <f>G142+G150</f>
        <v>189.99</v>
      </c>
    </row>
    <row r="142" spans="1:7" ht="38.25" x14ac:dyDescent="0.2">
      <c r="A142" s="92">
        <v>0</v>
      </c>
      <c r="B142" s="53" t="s">
        <v>260</v>
      </c>
      <c r="C142" s="105">
        <v>801</v>
      </c>
      <c r="D142" s="106" t="s">
        <v>32</v>
      </c>
      <c r="E142" s="107">
        <v>0</v>
      </c>
      <c r="F142" s="146">
        <f>F148</f>
        <v>35470.582000000002</v>
      </c>
      <c r="G142" s="146">
        <f>G148</f>
        <v>189.99</v>
      </c>
    </row>
    <row r="143" spans="1:7" ht="38.25" hidden="1" x14ac:dyDescent="0.2">
      <c r="A143" s="92">
        <v>0</v>
      </c>
      <c r="B143" s="53" t="s">
        <v>110</v>
      </c>
      <c r="C143" s="105">
        <v>801</v>
      </c>
      <c r="D143" s="106" t="s">
        <v>32</v>
      </c>
      <c r="E143" s="107">
        <v>0</v>
      </c>
      <c r="F143" s="146">
        <v>0</v>
      </c>
      <c r="G143" s="146">
        <v>0</v>
      </c>
    </row>
    <row r="144" spans="1:7" ht="63.75" hidden="1" x14ac:dyDescent="0.2">
      <c r="A144" s="92">
        <v>0</v>
      </c>
      <c r="B144" s="53" t="s">
        <v>98</v>
      </c>
      <c r="C144" s="105">
        <v>801</v>
      </c>
      <c r="D144" s="106" t="s">
        <v>36</v>
      </c>
      <c r="E144" s="107">
        <v>0</v>
      </c>
      <c r="F144" s="146">
        <v>0</v>
      </c>
      <c r="G144" s="146">
        <v>0</v>
      </c>
    </row>
    <row r="145" spans="1:9" ht="63.75" hidden="1" x14ac:dyDescent="0.2">
      <c r="A145" s="92">
        <v>0</v>
      </c>
      <c r="B145" s="53" t="s">
        <v>98</v>
      </c>
      <c r="C145" s="105">
        <v>801</v>
      </c>
      <c r="D145" s="106" t="s">
        <v>36</v>
      </c>
      <c r="E145" s="107">
        <v>0</v>
      </c>
      <c r="F145" s="146">
        <v>0</v>
      </c>
      <c r="G145" s="146">
        <v>0</v>
      </c>
    </row>
    <row r="146" spans="1:9" ht="63.75" hidden="1" x14ac:dyDescent="0.2">
      <c r="A146" s="92">
        <v>0</v>
      </c>
      <c r="B146" s="53" t="s">
        <v>98</v>
      </c>
      <c r="C146" s="105">
        <v>801</v>
      </c>
      <c r="D146" s="106" t="s">
        <v>36</v>
      </c>
      <c r="E146" s="107">
        <v>0</v>
      </c>
      <c r="F146" s="146">
        <v>0</v>
      </c>
      <c r="G146" s="146">
        <v>0</v>
      </c>
    </row>
    <row r="147" spans="1:9" ht="63.75" hidden="1" x14ac:dyDescent="0.2">
      <c r="A147" s="92">
        <v>0</v>
      </c>
      <c r="B147" s="53" t="s">
        <v>98</v>
      </c>
      <c r="C147" s="105">
        <v>801</v>
      </c>
      <c r="D147" s="106" t="s">
        <v>36</v>
      </c>
      <c r="E147" s="107">
        <v>0</v>
      </c>
      <c r="F147" s="146">
        <v>0</v>
      </c>
      <c r="G147" s="146">
        <v>0</v>
      </c>
    </row>
    <row r="148" spans="1:9" ht="38.25" x14ac:dyDescent="0.2">
      <c r="A148" s="92">
        <v>0</v>
      </c>
      <c r="B148" s="53" t="s">
        <v>99</v>
      </c>
      <c r="C148" s="105">
        <v>801</v>
      </c>
      <c r="D148" s="106" t="s">
        <v>32</v>
      </c>
      <c r="E148" s="107">
        <v>600</v>
      </c>
      <c r="F148" s="146">
        <f>F149</f>
        <v>35470.582000000002</v>
      </c>
      <c r="G148" s="146">
        <f>G149</f>
        <v>189.99</v>
      </c>
    </row>
    <row r="149" spans="1:9" s="16" customFormat="1" x14ac:dyDescent="0.2">
      <c r="A149" s="92">
        <v>0</v>
      </c>
      <c r="B149" s="53" t="s">
        <v>100</v>
      </c>
      <c r="C149" s="105">
        <v>801</v>
      </c>
      <c r="D149" s="106" t="s">
        <v>32</v>
      </c>
      <c r="E149" s="107">
        <v>620</v>
      </c>
      <c r="F149" s="146">
        <v>35470.582000000002</v>
      </c>
      <c r="G149" s="146">
        <v>189.99</v>
      </c>
      <c r="H149" s="19"/>
    </row>
    <row r="150" spans="1:9" s="16" customFormat="1" ht="54" customHeight="1" x14ac:dyDescent="0.2">
      <c r="A150" s="92"/>
      <c r="B150" s="53" t="s">
        <v>276</v>
      </c>
      <c r="C150" s="105">
        <v>801</v>
      </c>
      <c r="D150" s="106">
        <v>4800000000</v>
      </c>
      <c r="E150" s="107">
        <v>0</v>
      </c>
      <c r="F150" s="146">
        <f>F151</f>
        <v>2568.3969999999999</v>
      </c>
      <c r="G150" s="146"/>
      <c r="H150" s="19"/>
    </row>
    <row r="151" spans="1:9" s="16" customFormat="1" ht="41.25" customHeight="1" x14ac:dyDescent="0.2">
      <c r="A151" s="92"/>
      <c r="B151" s="53" t="s">
        <v>99</v>
      </c>
      <c r="C151" s="105">
        <v>801</v>
      </c>
      <c r="D151" s="106">
        <v>4800000000</v>
      </c>
      <c r="E151" s="107">
        <v>600</v>
      </c>
      <c r="F151" s="146">
        <f>F152</f>
        <v>2568.3969999999999</v>
      </c>
      <c r="G151" s="146"/>
      <c r="H151" s="19"/>
    </row>
    <row r="152" spans="1:9" s="16" customFormat="1" ht="16.5" customHeight="1" x14ac:dyDescent="0.2">
      <c r="A152" s="92"/>
      <c r="B152" s="53" t="s">
        <v>100</v>
      </c>
      <c r="C152" s="105">
        <v>801</v>
      </c>
      <c r="D152" s="106">
        <v>4800000000</v>
      </c>
      <c r="E152" s="107">
        <v>620</v>
      </c>
      <c r="F152" s="146">
        <v>2568.3969999999999</v>
      </c>
      <c r="G152" s="146"/>
      <c r="H152" s="19"/>
    </row>
    <row r="153" spans="1:9" s="91" customFormat="1" hidden="1" x14ac:dyDescent="0.2">
      <c r="A153" s="142"/>
      <c r="B153" s="102" t="s">
        <v>116</v>
      </c>
      <c r="C153" s="103">
        <v>1003</v>
      </c>
      <c r="D153" s="104"/>
      <c r="E153" s="143"/>
      <c r="F153" s="151">
        <f t="shared" ref="F153:G155" si="2">F154</f>
        <v>0</v>
      </c>
      <c r="G153" s="151">
        <f t="shared" si="2"/>
        <v>0</v>
      </c>
      <c r="H153" s="132"/>
    </row>
    <row r="154" spans="1:9" s="16" customFormat="1" ht="38.25" hidden="1" x14ac:dyDescent="0.2">
      <c r="A154" s="92"/>
      <c r="B154" s="53" t="s">
        <v>257</v>
      </c>
      <c r="C154" s="105">
        <v>1003</v>
      </c>
      <c r="D154" s="106">
        <v>200000000</v>
      </c>
      <c r="E154" s="107"/>
      <c r="F154" s="146">
        <f t="shared" si="2"/>
        <v>0</v>
      </c>
      <c r="G154" s="146">
        <f t="shared" si="2"/>
        <v>0</v>
      </c>
      <c r="H154" s="19"/>
    </row>
    <row r="155" spans="1:9" s="16" customFormat="1" ht="25.5" hidden="1" x14ac:dyDescent="0.2">
      <c r="A155" s="92"/>
      <c r="B155" s="53" t="s">
        <v>118</v>
      </c>
      <c r="C155" s="105">
        <v>1003</v>
      </c>
      <c r="D155" s="106">
        <v>200000000</v>
      </c>
      <c r="E155" s="107">
        <v>300</v>
      </c>
      <c r="F155" s="146">
        <f t="shared" si="2"/>
        <v>0</v>
      </c>
      <c r="G155" s="146">
        <f t="shared" si="2"/>
        <v>0</v>
      </c>
      <c r="H155" s="19"/>
    </row>
    <row r="156" spans="1:9" s="16" customFormat="1" ht="25.5" hidden="1" x14ac:dyDescent="0.2">
      <c r="A156" s="92"/>
      <c r="B156" s="53" t="s">
        <v>119</v>
      </c>
      <c r="C156" s="105">
        <v>1003</v>
      </c>
      <c r="D156" s="106">
        <v>200000000</v>
      </c>
      <c r="E156" s="107">
        <v>320</v>
      </c>
      <c r="F156" s="146">
        <v>0</v>
      </c>
      <c r="G156" s="146">
        <v>0</v>
      </c>
      <c r="H156" s="19"/>
    </row>
    <row r="157" spans="1:9" x14ac:dyDescent="0.2">
      <c r="A157" s="92"/>
      <c r="B157" s="102" t="s">
        <v>121</v>
      </c>
      <c r="C157" s="103">
        <v>1004</v>
      </c>
      <c r="D157" s="106"/>
      <c r="E157" s="107"/>
      <c r="F157" s="151">
        <f>F158+F161</f>
        <v>18120.963</v>
      </c>
      <c r="G157" s="151">
        <f>G158+G161</f>
        <v>17808.145</v>
      </c>
    </row>
    <row r="158" spans="1:9" ht="25.5" x14ac:dyDescent="0.2">
      <c r="A158" s="92"/>
      <c r="B158" s="53" t="s">
        <v>261</v>
      </c>
      <c r="C158" s="105">
        <v>1004</v>
      </c>
      <c r="D158" s="106" t="s">
        <v>38</v>
      </c>
      <c r="E158" s="107">
        <v>0</v>
      </c>
      <c r="F158" s="146">
        <f>F159</f>
        <v>791.34299999999996</v>
      </c>
      <c r="G158" s="146">
        <f>G159</f>
        <v>478.52499999999998</v>
      </c>
    </row>
    <row r="159" spans="1:9" ht="25.5" x14ac:dyDescent="0.2">
      <c r="A159" s="92"/>
      <c r="B159" s="53" t="s">
        <v>118</v>
      </c>
      <c r="C159" s="105">
        <v>1004</v>
      </c>
      <c r="D159" s="106" t="s">
        <v>38</v>
      </c>
      <c r="E159" s="107">
        <v>300</v>
      </c>
      <c r="F159" s="146">
        <f t="shared" ref="F159:G159" si="3">F160</f>
        <v>791.34299999999996</v>
      </c>
      <c r="G159" s="146">
        <f t="shared" si="3"/>
        <v>478.52499999999998</v>
      </c>
    </row>
    <row r="160" spans="1:9" ht="24.75" customHeight="1" x14ac:dyDescent="0.2">
      <c r="A160" s="92"/>
      <c r="B160" s="53" t="s">
        <v>119</v>
      </c>
      <c r="C160" s="105">
        <v>1004</v>
      </c>
      <c r="D160" s="106" t="s">
        <v>38</v>
      </c>
      <c r="E160" s="107">
        <v>320</v>
      </c>
      <c r="F160" s="146">
        <v>791.34299999999996</v>
      </c>
      <c r="G160" s="146">
        <v>478.52499999999998</v>
      </c>
      <c r="H160" s="133"/>
      <c r="I160" s="59"/>
    </row>
    <row r="161" spans="1:9" ht="38.25" x14ac:dyDescent="0.2">
      <c r="A161" s="92"/>
      <c r="B161" s="53" t="s">
        <v>257</v>
      </c>
      <c r="C161" s="105">
        <v>1004</v>
      </c>
      <c r="D161" s="106">
        <v>200000000</v>
      </c>
      <c r="E161" s="107"/>
      <c r="F161" s="146">
        <f t="shared" ref="F161:G162" si="4">F162</f>
        <v>17329.62</v>
      </c>
      <c r="G161" s="146">
        <f t="shared" si="4"/>
        <v>17329.62</v>
      </c>
    </row>
    <row r="162" spans="1:9" ht="29.25" customHeight="1" x14ac:dyDescent="0.2">
      <c r="A162" s="92"/>
      <c r="B162" s="53" t="s">
        <v>123</v>
      </c>
      <c r="C162" s="105" t="s">
        <v>162</v>
      </c>
      <c r="D162" s="106">
        <v>200000000</v>
      </c>
      <c r="E162" s="107">
        <v>400</v>
      </c>
      <c r="F162" s="146">
        <f t="shared" si="4"/>
        <v>17329.62</v>
      </c>
      <c r="G162" s="146">
        <f t="shared" si="4"/>
        <v>17329.62</v>
      </c>
    </row>
    <row r="163" spans="1:9" x14ac:dyDescent="0.2">
      <c r="A163" s="92"/>
      <c r="B163" s="53" t="s">
        <v>174</v>
      </c>
      <c r="C163" s="105" t="s">
        <v>162</v>
      </c>
      <c r="D163" s="106">
        <v>200000000</v>
      </c>
      <c r="E163" s="107">
        <v>410</v>
      </c>
      <c r="F163" s="146">
        <v>17329.62</v>
      </c>
      <c r="G163" s="146">
        <v>17329.62</v>
      </c>
      <c r="H163" s="133"/>
      <c r="I163" s="59"/>
    </row>
    <row r="164" spans="1:9" x14ac:dyDescent="0.2">
      <c r="A164" s="142"/>
      <c r="B164" s="102" t="s">
        <v>214</v>
      </c>
      <c r="C164" s="103">
        <v>1006</v>
      </c>
      <c r="D164" s="104"/>
      <c r="E164" s="143"/>
      <c r="F164" s="151">
        <f t="shared" ref="F164:G166" si="5">F165</f>
        <v>50</v>
      </c>
      <c r="G164" s="151">
        <f t="shared" si="5"/>
        <v>0</v>
      </c>
    </row>
    <row r="165" spans="1:9" ht="51" x14ac:dyDescent="0.2">
      <c r="A165" s="92"/>
      <c r="B165" s="53" t="s">
        <v>262</v>
      </c>
      <c r="C165" s="105">
        <v>1006</v>
      </c>
      <c r="D165" s="106">
        <v>4300000000</v>
      </c>
      <c r="E165" s="107"/>
      <c r="F165" s="146">
        <f t="shared" si="5"/>
        <v>50</v>
      </c>
      <c r="G165" s="146">
        <f t="shared" si="5"/>
        <v>0</v>
      </c>
    </row>
    <row r="166" spans="1:9" ht="38.25" x14ac:dyDescent="0.2">
      <c r="A166" s="92"/>
      <c r="B166" s="53" t="s">
        <v>99</v>
      </c>
      <c r="C166" s="105">
        <v>1006</v>
      </c>
      <c r="D166" s="106">
        <v>4300000000</v>
      </c>
      <c r="E166" s="107">
        <v>600</v>
      </c>
      <c r="F166" s="146">
        <f t="shared" si="5"/>
        <v>50</v>
      </c>
      <c r="G166" s="146">
        <f t="shared" si="5"/>
        <v>0</v>
      </c>
    </row>
    <row r="167" spans="1:9" ht="12" customHeight="1" x14ac:dyDescent="0.2">
      <c r="A167" s="92"/>
      <c r="B167" s="53" t="s">
        <v>100</v>
      </c>
      <c r="C167" s="105">
        <v>1006</v>
      </c>
      <c r="D167" s="106">
        <v>4300000000</v>
      </c>
      <c r="E167" s="107">
        <v>620</v>
      </c>
      <c r="F167" s="146">
        <v>50</v>
      </c>
      <c r="G167" s="146"/>
    </row>
    <row r="168" spans="1:9" ht="51" hidden="1" x14ac:dyDescent="0.2">
      <c r="A168" s="92"/>
      <c r="B168" s="53" t="s">
        <v>213</v>
      </c>
      <c r="C168" s="105">
        <v>1006</v>
      </c>
      <c r="D168" s="106">
        <v>4300070000</v>
      </c>
      <c r="E168" s="107"/>
      <c r="F168" s="146">
        <f>F169</f>
        <v>0</v>
      </c>
      <c r="G168" s="146">
        <f>G170</f>
        <v>0</v>
      </c>
    </row>
    <row r="169" spans="1:9" ht="51" hidden="1" x14ac:dyDescent="0.2">
      <c r="A169" s="92"/>
      <c r="B169" s="112" t="s">
        <v>212</v>
      </c>
      <c r="C169" s="105">
        <v>1006</v>
      </c>
      <c r="D169" s="106">
        <v>4300074040</v>
      </c>
      <c r="E169" s="107"/>
      <c r="F169" s="146">
        <f>F170</f>
        <v>0</v>
      </c>
      <c r="G169" s="146">
        <f>G170</f>
        <v>0</v>
      </c>
    </row>
    <row r="170" spans="1:9" ht="38.25" hidden="1" x14ac:dyDescent="0.2">
      <c r="A170" s="92"/>
      <c r="B170" s="53" t="s">
        <v>99</v>
      </c>
      <c r="C170" s="105">
        <v>1006</v>
      </c>
      <c r="D170" s="106">
        <v>4300074040</v>
      </c>
      <c r="E170" s="107">
        <v>600</v>
      </c>
      <c r="F170" s="146">
        <f>F171</f>
        <v>0</v>
      </c>
      <c r="G170" s="146">
        <f>G171</f>
        <v>0</v>
      </c>
    </row>
    <row r="171" spans="1:9" hidden="1" x14ac:dyDescent="0.2">
      <c r="A171" s="92"/>
      <c r="B171" s="53" t="s">
        <v>100</v>
      </c>
      <c r="C171" s="105">
        <v>1006</v>
      </c>
      <c r="D171" s="106">
        <v>4300074040</v>
      </c>
      <c r="E171" s="107">
        <v>620</v>
      </c>
      <c r="F171" s="146"/>
      <c r="G171" s="146"/>
    </row>
    <row r="172" spans="1:9" ht="102" hidden="1" x14ac:dyDescent="0.2">
      <c r="A172" s="92"/>
      <c r="B172" s="53" t="s">
        <v>105</v>
      </c>
      <c r="C172" s="105">
        <v>1006</v>
      </c>
      <c r="D172" s="106" t="s">
        <v>215</v>
      </c>
      <c r="E172" s="107"/>
      <c r="F172" s="146">
        <f>F173</f>
        <v>0</v>
      </c>
      <c r="G172" s="146"/>
    </row>
    <row r="173" spans="1:9" ht="38.25" hidden="1" x14ac:dyDescent="0.2">
      <c r="A173" s="92"/>
      <c r="B173" s="53" t="s">
        <v>217</v>
      </c>
      <c r="C173" s="105">
        <v>1006</v>
      </c>
      <c r="D173" s="106" t="s">
        <v>216</v>
      </c>
      <c r="E173" s="107"/>
      <c r="F173" s="146">
        <f>F174</f>
        <v>0</v>
      </c>
      <c r="G173" s="146"/>
    </row>
    <row r="174" spans="1:9" ht="38.25" hidden="1" x14ac:dyDescent="0.2">
      <c r="A174" s="92"/>
      <c r="B174" s="53" t="s">
        <v>99</v>
      </c>
      <c r="C174" s="105">
        <v>1006</v>
      </c>
      <c r="D174" s="106" t="s">
        <v>216</v>
      </c>
      <c r="E174" s="107">
        <v>600</v>
      </c>
      <c r="F174" s="146">
        <f>F175</f>
        <v>0</v>
      </c>
      <c r="G174" s="146"/>
    </row>
    <row r="175" spans="1:9" hidden="1" x14ac:dyDescent="0.2">
      <c r="A175" s="92"/>
      <c r="B175" s="53" t="s">
        <v>100</v>
      </c>
      <c r="C175" s="105">
        <v>1006</v>
      </c>
      <c r="D175" s="106" t="s">
        <v>216</v>
      </c>
      <c r="E175" s="107">
        <v>620</v>
      </c>
      <c r="F175" s="146"/>
      <c r="G175" s="146"/>
    </row>
    <row r="176" spans="1:9" x14ac:dyDescent="0.2">
      <c r="A176" s="92">
        <v>0</v>
      </c>
      <c r="B176" s="102" t="s">
        <v>127</v>
      </c>
      <c r="C176" s="103">
        <v>1101</v>
      </c>
      <c r="D176" s="104"/>
      <c r="E176" s="143">
        <v>0</v>
      </c>
      <c r="F176" s="151">
        <f>F177+F187</f>
        <v>4149.8639999999996</v>
      </c>
      <c r="G176" s="151">
        <f>G177</f>
        <v>0</v>
      </c>
    </row>
    <row r="177" spans="1:8" ht="38.25" x14ac:dyDescent="0.2">
      <c r="A177" s="92">
        <v>0</v>
      </c>
      <c r="B177" s="53" t="s">
        <v>260</v>
      </c>
      <c r="C177" s="105">
        <v>1101</v>
      </c>
      <c r="D177" s="106" t="s">
        <v>32</v>
      </c>
      <c r="E177" s="107">
        <v>0</v>
      </c>
      <c r="F177" s="146">
        <f>F183</f>
        <v>1657.242</v>
      </c>
      <c r="G177" s="146">
        <f>G183</f>
        <v>0</v>
      </c>
    </row>
    <row r="178" spans="1:8" ht="38.25" hidden="1" x14ac:dyDescent="0.2">
      <c r="A178" s="92">
        <v>0</v>
      </c>
      <c r="B178" s="53" t="s">
        <v>110</v>
      </c>
      <c r="C178" s="105">
        <v>1101</v>
      </c>
      <c r="D178" s="106" t="s">
        <v>32</v>
      </c>
      <c r="E178" s="107">
        <v>0</v>
      </c>
      <c r="F178" s="146">
        <v>0</v>
      </c>
      <c r="G178" s="146">
        <v>1</v>
      </c>
    </row>
    <row r="179" spans="1:8" ht="63.75" hidden="1" x14ac:dyDescent="0.2">
      <c r="A179" s="92">
        <v>0</v>
      </c>
      <c r="B179" s="53" t="s">
        <v>98</v>
      </c>
      <c r="C179" s="105">
        <v>1101</v>
      </c>
      <c r="D179" s="106" t="s">
        <v>40</v>
      </c>
      <c r="E179" s="107">
        <v>0</v>
      </c>
      <c r="F179" s="146">
        <v>0</v>
      </c>
      <c r="G179" s="146">
        <v>0</v>
      </c>
    </row>
    <row r="180" spans="1:8" ht="63.75" hidden="1" x14ac:dyDescent="0.2">
      <c r="A180" s="92">
        <v>0</v>
      </c>
      <c r="B180" s="53" t="s">
        <v>98</v>
      </c>
      <c r="C180" s="105">
        <v>1101</v>
      </c>
      <c r="D180" s="106" t="s">
        <v>40</v>
      </c>
      <c r="E180" s="107">
        <v>0</v>
      </c>
      <c r="F180" s="146">
        <v>0</v>
      </c>
      <c r="G180" s="146">
        <v>0</v>
      </c>
    </row>
    <row r="181" spans="1:8" ht="63.75" hidden="1" x14ac:dyDescent="0.2">
      <c r="A181" s="92">
        <v>0</v>
      </c>
      <c r="B181" s="53" t="s">
        <v>98</v>
      </c>
      <c r="C181" s="105">
        <v>1101</v>
      </c>
      <c r="D181" s="106" t="s">
        <v>40</v>
      </c>
      <c r="E181" s="107">
        <v>0</v>
      </c>
      <c r="F181" s="146">
        <v>0</v>
      </c>
      <c r="G181" s="146">
        <v>0</v>
      </c>
    </row>
    <row r="182" spans="1:8" ht="63.75" hidden="1" x14ac:dyDescent="0.2">
      <c r="A182" s="92">
        <v>0</v>
      </c>
      <c r="B182" s="53" t="s">
        <v>98</v>
      </c>
      <c r="C182" s="105">
        <v>1101</v>
      </c>
      <c r="D182" s="106" t="s">
        <v>40</v>
      </c>
      <c r="E182" s="107">
        <v>0</v>
      </c>
      <c r="F182" s="146">
        <v>0</v>
      </c>
      <c r="G182" s="146">
        <v>0</v>
      </c>
    </row>
    <row r="183" spans="1:8" ht="42.75" customHeight="1" x14ac:dyDescent="0.2">
      <c r="A183" s="92">
        <v>0</v>
      </c>
      <c r="B183" s="53" t="s">
        <v>99</v>
      </c>
      <c r="C183" s="105">
        <v>1101</v>
      </c>
      <c r="D183" s="106">
        <v>500000000</v>
      </c>
      <c r="E183" s="107">
        <v>600</v>
      </c>
      <c r="F183" s="146">
        <f>F184</f>
        <v>1657.242</v>
      </c>
      <c r="G183" s="146">
        <v>0</v>
      </c>
    </row>
    <row r="184" spans="1:8" x14ac:dyDescent="0.2">
      <c r="A184" s="92">
        <v>0</v>
      </c>
      <c r="B184" s="53" t="s">
        <v>100</v>
      </c>
      <c r="C184" s="105">
        <v>1101</v>
      </c>
      <c r="D184" s="106">
        <v>500000000</v>
      </c>
      <c r="E184" s="107">
        <v>620</v>
      </c>
      <c r="F184" s="146">
        <v>1657.242</v>
      </c>
      <c r="G184" s="146">
        <v>0</v>
      </c>
    </row>
    <row r="185" spans="1:8" ht="80.25" hidden="1" customHeight="1" x14ac:dyDescent="0.2">
      <c r="A185" s="92"/>
      <c r="B185" s="53" t="s">
        <v>175</v>
      </c>
      <c r="C185" s="105">
        <v>1101</v>
      </c>
      <c r="D185" s="106" t="s">
        <v>176</v>
      </c>
      <c r="E185" s="107"/>
      <c r="F185" s="146">
        <f>F189</f>
        <v>2492.6219999999998</v>
      </c>
      <c r="G185" s="146">
        <f>G189</f>
        <v>0</v>
      </c>
    </row>
    <row r="186" spans="1:8" ht="63.75" hidden="1" customHeight="1" x14ac:dyDescent="0.2">
      <c r="A186" s="92"/>
      <c r="B186" s="53" t="s">
        <v>111</v>
      </c>
      <c r="C186" s="105">
        <v>1101</v>
      </c>
      <c r="D186" s="106" t="s">
        <v>193</v>
      </c>
      <c r="E186" s="107"/>
      <c r="F186" s="146">
        <f t="shared" ref="F186:G188" si="6">F187</f>
        <v>2492.6219999999998</v>
      </c>
      <c r="G186" s="146">
        <f t="shared" si="6"/>
        <v>0</v>
      </c>
    </row>
    <row r="187" spans="1:8" ht="42" customHeight="1" x14ac:dyDescent="0.2">
      <c r="A187" s="92"/>
      <c r="B187" s="53" t="s">
        <v>277</v>
      </c>
      <c r="C187" s="105">
        <v>1101</v>
      </c>
      <c r="D187" s="106">
        <v>4700000000</v>
      </c>
      <c r="E187" s="107"/>
      <c r="F187" s="146">
        <f t="shared" si="6"/>
        <v>2492.6219999999998</v>
      </c>
      <c r="G187" s="146">
        <f t="shared" si="6"/>
        <v>0</v>
      </c>
    </row>
    <row r="188" spans="1:8" ht="38.25" x14ac:dyDescent="0.2">
      <c r="A188" s="92"/>
      <c r="B188" s="53" t="s">
        <v>99</v>
      </c>
      <c r="C188" s="105">
        <v>1101</v>
      </c>
      <c r="D188" s="106">
        <v>4700000000</v>
      </c>
      <c r="E188" s="107">
        <v>600</v>
      </c>
      <c r="F188" s="146">
        <f t="shared" si="6"/>
        <v>2492.6219999999998</v>
      </c>
      <c r="G188" s="146">
        <f t="shared" si="6"/>
        <v>0</v>
      </c>
    </row>
    <row r="189" spans="1:8" x14ac:dyDescent="0.2">
      <c r="A189" s="92"/>
      <c r="B189" s="53" t="s">
        <v>100</v>
      </c>
      <c r="C189" s="105">
        <v>1101</v>
      </c>
      <c r="D189" s="106">
        <v>4700000000</v>
      </c>
      <c r="E189" s="107">
        <v>620</v>
      </c>
      <c r="F189" s="146">
        <v>2492.6219999999998</v>
      </c>
      <c r="G189" s="146"/>
    </row>
    <row r="190" spans="1:8" s="18" customFormat="1" ht="25.5" x14ac:dyDescent="0.2">
      <c r="A190" s="142">
        <v>939</v>
      </c>
      <c r="B190" s="102" t="s">
        <v>241</v>
      </c>
      <c r="C190" s="103"/>
      <c r="D190" s="104"/>
      <c r="E190" s="143">
        <v>0</v>
      </c>
      <c r="F190" s="151">
        <f>F191+F204+F231+F236+F245+F301+F353+F339+F366+F388+F430+F434+F446+F455+F472+F439+F360</f>
        <v>107429.15700000001</v>
      </c>
      <c r="G190" s="151">
        <f>G191+G204+G231+G236+G245+G301+G353+G339+G366+G388+G430+G434+G446+G455+G472+G439+G360</f>
        <v>27765.07</v>
      </c>
      <c r="H190" s="134"/>
    </row>
    <row r="191" spans="1:8" ht="38.25" x14ac:dyDescent="0.2">
      <c r="A191" s="92">
        <v>0</v>
      </c>
      <c r="B191" s="102" t="s">
        <v>128</v>
      </c>
      <c r="C191" s="103">
        <v>102</v>
      </c>
      <c r="D191" s="104"/>
      <c r="E191" s="143"/>
      <c r="F191" s="151">
        <f>F192+F200</f>
        <v>2801.4549999999999</v>
      </c>
      <c r="G191" s="151">
        <f>G192+G200</f>
        <v>0</v>
      </c>
    </row>
    <row r="192" spans="1:8" ht="63.75" x14ac:dyDescent="0.2">
      <c r="A192" s="92">
        <v>0</v>
      </c>
      <c r="B192" s="53" t="s">
        <v>278</v>
      </c>
      <c r="C192" s="105">
        <v>102</v>
      </c>
      <c r="D192" s="106">
        <v>1800000000</v>
      </c>
      <c r="E192" s="107"/>
      <c r="F192" s="146">
        <f>F198</f>
        <v>2801.4549999999999</v>
      </c>
      <c r="G192" s="146">
        <f>G198</f>
        <v>0</v>
      </c>
    </row>
    <row r="193" spans="1:7" ht="25.5" hidden="1" x14ac:dyDescent="0.2">
      <c r="A193" s="92">
        <v>0</v>
      </c>
      <c r="B193" s="53" t="s">
        <v>91</v>
      </c>
      <c r="C193" s="105">
        <v>102</v>
      </c>
      <c r="D193" s="106" t="s">
        <v>21</v>
      </c>
      <c r="E193" s="107">
        <v>0</v>
      </c>
      <c r="F193" s="146">
        <v>0</v>
      </c>
      <c r="G193" s="146">
        <v>0</v>
      </c>
    </row>
    <row r="194" spans="1:7" ht="25.5" hidden="1" x14ac:dyDescent="0.2">
      <c r="A194" s="92">
        <v>0</v>
      </c>
      <c r="B194" s="53" t="s">
        <v>91</v>
      </c>
      <c r="C194" s="105">
        <v>102</v>
      </c>
      <c r="D194" s="106" t="s">
        <v>21</v>
      </c>
      <c r="E194" s="107">
        <v>0</v>
      </c>
      <c r="F194" s="146">
        <v>0</v>
      </c>
      <c r="G194" s="146">
        <v>0</v>
      </c>
    </row>
    <row r="195" spans="1:7" ht="25.5" hidden="1" x14ac:dyDescent="0.2">
      <c r="A195" s="92">
        <v>0</v>
      </c>
      <c r="B195" s="53" t="s">
        <v>69</v>
      </c>
      <c r="C195" s="105">
        <v>102</v>
      </c>
      <c r="D195" s="106">
        <v>1800011000</v>
      </c>
      <c r="E195" s="107">
        <v>0</v>
      </c>
      <c r="F195" s="146">
        <v>0</v>
      </c>
      <c r="G195" s="146">
        <v>0</v>
      </c>
    </row>
    <row r="196" spans="1:7" ht="25.5" hidden="1" x14ac:dyDescent="0.2">
      <c r="A196" s="92">
        <v>0</v>
      </c>
      <c r="B196" s="53" t="s">
        <v>69</v>
      </c>
      <c r="C196" s="105">
        <v>102</v>
      </c>
      <c r="D196" s="106">
        <v>1800011000</v>
      </c>
      <c r="E196" s="107">
        <v>0</v>
      </c>
      <c r="F196" s="146">
        <v>0</v>
      </c>
      <c r="G196" s="146">
        <v>0</v>
      </c>
    </row>
    <row r="197" spans="1:7" ht="25.5" hidden="1" x14ac:dyDescent="0.2">
      <c r="A197" s="92">
        <v>0</v>
      </c>
      <c r="B197" s="53" t="s">
        <v>69</v>
      </c>
      <c r="C197" s="105">
        <v>102</v>
      </c>
      <c r="D197" s="106">
        <v>1800011000</v>
      </c>
      <c r="E197" s="107">
        <v>0</v>
      </c>
      <c r="F197" s="146">
        <v>0</v>
      </c>
      <c r="G197" s="146">
        <v>0</v>
      </c>
    </row>
    <row r="198" spans="1:7" ht="63.75" x14ac:dyDescent="0.2">
      <c r="A198" s="92">
        <v>0</v>
      </c>
      <c r="B198" s="53" t="s">
        <v>70</v>
      </c>
      <c r="C198" s="105">
        <v>102</v>
      </c>
      <c r="D198" s="106">
        <v>1800000000</v>
      </c>
      <c r="E198" s="107">
        <v>100</v>
      </c>
      <c r="F198" s="146">
        <f>F199</f>
        <v>2801.4549999999999</v>
      </c>
      <c r="G198" s="146">
        <f>G199</f>
        <v>0</v>
      </c>
    </row>
    <row r="199" spans="1:7" ht="25.5" x14ac:dyDescent="0.2">
      <c r="A199" s="92">
        <v>0</v>
      </c>
      <c r="B199" s="53" t="s">
        <v>71</v>
      </c>
      <c r="C199" s="105">
        <v>102</v>
      </c>
      <c r="D199" s="106">
        <v>1800000000</v>
      </c>
      <c r="E199" s="107">
        <v>120</v>
      </c>
      <c r="F199" s="146">
        <v>2801.4549999999999</v>
      </c>
      <c r="G199" s="146"/>
    </row>
    <row r="200" spans="1:7" ht="25.5" hidden="1" x14ac:dyDescent="0.2">
      <c r="A200" s="92"/>
      <c r="B200" s="53" t="s">
        <v>91</v>
      </c>
      <c r="C200" s="105">
        <v>102</v>
      </c>
      <c r="D200" s="106">
        <v>9000000000</v>
      </c>
      <c r="E200" s="107"/>
      <c r="F200" s="146">
        <f t="shared" ref="F200:G202" si="7">F201</f>
        <v>0</v>
      </c>
      <c r="G200" s="146">
        <f t="shared" si="7"/>
        <v>0</v>
      </c>
    </row>
    <row r="201" spans="1:7" ht="76.5" hidden="1" x14ac:dyDescent="0.2">
      <c r="A201" s="92">
        <v>0</v>
      </c>
      <c r="B201" s="53" t="s">
        <v>231</v>
      </c>
      <c r="C201" s="105">
        <v>102</v>
      </c>
      <c r="D201" s="106">
        <v>9010000000</v>
      </c>
      <c r="E201" s="107"/>
      <c r="F201" s="146">
        <f t="shared" si="7"/>
        <v>0</v>
      </c>
      <c r="G201" s="146">
        <f t="shared" si="7"/>
        <v>0</v>
      </c>
    </row>
    <row r="202" spans="1:7" ht="63.75" hidden="1" x14ac:dyDescent="0.2">
      <c r="A202" s="92">
        <v>0</v>
      </c>
      <c r="B202" s="53" t="s">
        <v>70</v>
      </c>
      <c r="C202" s="105">
        <v>102</v>
      </c>
      <c r="D202" s="106">
        <v>9010000000</v>
      </c>
      <c r="E202" s="107">
        <v>100</v>
      </c>
      <c r="F202" s="146"/>
      <c r="G202" s="146">
        <f t="shared" si="7"/>
        <v>0</v>
      </c>
    </row>
    <row r="203" spans="1:7" ht="25.5" hidden="1" x14ac:dyDescent="0.2">
      <c r="A203" s="92">
        <v>0</v>
      </c>
      <c r="B203" s="53" t="s">
        <v>71</v>
      </c>
      <c r="C203" s="105">
        <v>102</v>
      </c>
      <c r="D203" s="106">
        <v>9010000000</v>
      </c>
      <c r="E203" s="107">
        <v>120</v>
      </c>
      <c r="F203" s="146"/>
      <c r="G203" s="146"/>
    </row>
    <row r="204" spans="1:7" ht="51" x14ac:dyDescent="0.2">
      <c r="A204" s="92">
        <v>0</v>
      </c>
      <c r="B204" s="102" t="s">
        <v>67</v>
      </c>
      <c r="C204" s="103">
        <v>104</v>
      </c>
      <c r="D204" s="104">
        <v>0</v>
      </c>
      <c r="E204" s="143">
        <v>0</v>
      </c>
      <c r="F204" s="151">
        <f>F205+F210+F222+F227</f>
        <v>16474.824000000001</v>
      </c>
      <c r="G204" s="151">
        <f>G205+G210+G222+G227</f>
        <v>936.56500000000005</v>
      </c>
    </row>
    <row r="205" spans="1:7" ht="38.25" x14ac:dyDescent="0.2">
      <c r="A205" s="92">
        <v>0</v>
      </c>
      <c r="B205" s="53" t="s">
        <v>270</v>
      </c>
      <c r="C205" s="105">
        <v>104</v>
      </c>
      <c r="D205" s="106" t="s">
        <v>43</v>
      </c>
      <c r="E205" s="107">
        <v>0</v>
      </c>
      <c r="F205" s="146">
        <f>F206+F208</f>
        <v>376.13900000000001</v>
      </c>
      <c r="G205" s="146">
        <f>G206+G208</f>
        <v>376.13900000000001</v>
      </c>
    </row>
    <row r="206" spans="1:7" ht="63.75" x14ac:dyDescent="0.2">
      <c r="A206" s="92">
        <v>0</v>
      </c>
      <c r="B206" s="53" t="s">
        <v>70</v>
      </c>
      <c r="C206" s="105">
        <v>104</v>
      </c>
      <c r="D206" s="106" t="s">
        <v>43</v>
      </c>
      <c r="E206" s="107">
        <v>100</v>
      </c>
      <c r="F206" s="146">
        <f>F207</f>
        <v>296.37599999999998</v>
      </c>
      <c r="G206" s="146">
        <f>G207</f>
        <v>296.37599999999998</v>
      </c>
    </row>
    <row r="207" spans="1:7" ht="24.75" customHeight="1" x14ac:dyDescent="0.2">
      <c r="A207" s="92">
        <v>0</v>
      </c>
      <c r="B207" s="53" t="s">
        <v>71</v>
      </c>
      <c r="C207" s="105">
        <v>104</v>
      </c>
      <c r="D207" s="106" t="s">
        <v>43</v>
      </c>
      <c r="E207" s="107">
        <v>120</v>
      </c>
      <c r="F207" s="146">
        <v>296.37599999999998</v>
      </c>
      <c r="G207" s="146">
        <v>296.37599999999998</v>
      </c>
    </row>
    <row r="208" spans="1:7" ht="25.5" x14ac:dyDescent="0.2">
      <c r="A208" s="92">
        <v>0</v>
      </c>
      <c r="B208" s="53" t="s">
        <v>72</v>
      </c>
      <c r="C208" s="105">
        <v>104</v>
      </c>
      <c r="D208" s="106" t="s">
        <v>43</v>
      </c>
      <c r="E208" s="107">
        <v>200</v>
      </c>
      <c r="F208" s="146">
        <f>F209</f>
        <v>79.763000000000005</v>
      </c>
      <c r="G208" s="146">
        <f>G209</f>
        <v>79.763000000000005</v>
      </c>
    </row>
    <row r="209" spans="1:7" ht="38.25" x14ac:dyDescent="0.2">
      <c r="A209" s="92">
        <v>0</v>
      </c>
      <c r="B209" s="53" t="s">
        <v>73</v>
      </c>
      <c r="C209" s="105">
        <v>104</v>
      </c>
      <c r="D209" s="106" t="s">
        <v>43</v>
      </c>
      <c r="E209" s="107">
        <v>240</v>
      </c>
      <c r="F209" s="146">
        <v>79.763000000000005</v>
      </c>
      <c r="G209" s="146">
        <v>79.763000000000005</v>
      </c>
    </row>
    <row r="210" spans="1:7" ht="63.75" x14ac:dyDescent="0.2">
      <c r="A210" s="92">
        <v>0</v>
      </c>
      <c r="B210" s="53" t="s">
        <v>278</v>
      </c>
      <c r="C210" s="105">
        <v>104</v>
      </c>
      <c r="D210" s="106">
        <v>1800000000</v>
      </c>
      <c r="E210" s="107">
        <v>0</v>
      </c>
      <c r="F210" s="146">
        <f>F216+F218+F220</f>
        <v>15538.259</v>
      </c>
      <c r="G210" s="146">
        <f>G216</f>
        <v>0</v>
      </c>
    </row>
    <row r="211" spans="1:7" ht="25.5" hidden="1" x14ac:dyDescent="0.2">
      <c r="A211" s="92">
        <v>0</v>
      </c>
      <c r="B211" s="53" t="s">
        <v>91</v>
      </c>
      <c r="C211" s="105">
        <v>104</v>
      </c>
      <c r="D211" s="106" t="s">
        <v>21</v>
      </c>
      <c r="E211" s="107">
        <v>0</v>
      </c>
      <c r="F211" s="146">
        <v>0</v>
      </c>
      <c r="G211" s="146">
        <v>0</v>
      </c>
    </row>
    <row r="212" spans="1:7" ht="25.5" hidden="1" x14ac:dyDescent="0.2">
      <c r="A212" s="92">
        <v>0</v>
      </c>
      <c r="B212" s="53" t="s">
        <v>91</v>
      </c>
      <c r="C212" s="105">
        <v>104</v>
      </c>
      <c r="D212" s="106" t="s">
        <v>21</v>
      </c>
      <c r="E212" s="107">
        <v>0</v>
      </c>
      <c r="F212" s="146">
        <v>0</v>
      </c>
      <c r="G212" s="146">
        <v>0</v>
      </c>
    </row>
    <row r="213" spans="1:7" ht="25.5" hidden="1" x14ac:dyDescent="0.2">
      <c r="A213" s="92">
        <v>0</v>
      </c>
      <c r="B213" s="53" t="s">
        <v>69</v>
      </c>
      <c r="C213" s="105">
        <v>104</v>
      </c>
      <c r="D213" s="106" t="s">
        <v>41</v>
      </c>
      <c r="E213" s="107">
        <v>0</v>
      </c>
      <c r="F213" s="146">
        <v>0</v>
      </c>
      <c r="G213" s="146">
        <v>0</v>
      </c>
    </row>
    <row r="214" spans="1:7" ht="25.5" hidden="1" x14ac:dyDescent="0.2">
      <c r="A214" s="92">
        <v>0</v>
      </c>
      <c r="B214" s="53" t="s">
        <v>69</v>
      </c>
      <c r="C214" s="105">
        <v>104</v>
      </c>
      <c r="D214" s="106" t="s">
        <v>41</v>
      </c>
      <c r="E214" s="107">
        <v>0</v>
      </c>
      <c r="F214" s="146">
        <v>0</v>
      </c>
      <c r="G214" s="146">
        <v>0</v>
      </c>
    </row>
    <row r="215" spans="1:7" ht="25.5" hidden="1" x14ac:dyDescent="0.2">
      <c r="A215" s="92">
        <v>0</v>
      </c>
      <c r="B215" s="53" t="s">
        <v>69</v>
      </c>
      <c r="C215" s="105">
        <v>104</v>
      </c>
      <c r="D215" s="106" t="s">
        <v>41</v>
      </c>
      <c r="E215" s="107">
        <v>0</v>
      </c>
      <c r="F215" s="146">
        <v>0</v>
      </c>
      <c r="G215" s="146">
        <v>0</v>
      </c>
    </row>
    <row r="216" spans="1:7" ht="63.75" x14ac:dyDescent="0.2">
      <c r="A216" s="92">
        <v>0</v>
      </c>
      <c r="B216" s="53" t="s">
        <v>70</v>
      </c>
      <c r="C216" s="105">
        <v>104</v>
      </c>
      <c r="D216" s="106">
        <v>1800000000</v>
      </c>
      <c r="E216" s="107">
        <v>100</v>
      </c>
      <c r="F216" s="146">
        <f>F217</f>
        <v>13563.097</v>
      </c>
      <c r="G216" s="146">
        <f>G217</f>
        <v>0</v>
      </c>
    </row>
    <row r="217" spans="1:7" ht="25.5" x14ac:dyDescent="0.2">
      <c r="A217" s="92">
        <v>0</v>
      </c>
      <c r="B217" s="53" t="s">
        <v>71</v>
      </c>
      <c r="C217" s="105">
        <v>104</v>
      </c>
      <c r="D217" s="106">
        <v>1800000000</v>
      </c>
      <c r="E217" s="107">
        <v>120</v>
      </c>
      <c r="F217" s="146">
        <v>13563.097</v>
      </c>
      <c r="G217" s="146"/>
    </row>
    <row r="218" spans="1:7" ht="33.75" customHeight="1" x14ac:dyDescent="0.2">
      <c r="A218" s="92">
        <v>0</v>
      </c>
      <c r="B218" s="53" t="s">
        <v>72</v>
      </c>
      <c r="C218" s="105">
        <v>104</v>
      </c>
      <c r="D218" s="106">
        <v>1800000000</v>
      </c>
      <c r="E218" s="107">
        <v>200</v>
      </c>
      <c r="F218" s="146">
        <f>F219</f>
        <v>1864.163</v>
      </c>
      <c r="G218" s="146">
        <v>0</v>
      </c>
    </row>
    <row r="219" spans="1:7" ht="26.85" customHeight="1" x14ac:dyDescent="0.2">
      <c r="A219" s="92">
        <v>0</v>
      </c>
      <c r="B219" s="53" t="s">
        <v>73</v>
      </c>
      <c r="C219" s="105">
        <v>104</v>
      </c>
      <c r="D219" s="106">
        <v>1800000000</v>
      </c>
      <c r="E219" s="107">
        <v>240</v>
      </c>
      <c r="F219" s="146">
        <v>1864.163</v>
      </c>
      <c r="G219" s="146">
        <v>0</v>
      </c>
    </row>
    <row r="220" spans="1:7" ht="17.25" customHeight="1" x14ac:dyDescent="0.2">
      <c r="A220" s="92">
        <v>0</v>
      </c>
      <c r="B220" s="53" t="s">
        <v>74</v>
      </c>
      <c r="C220" s="105">
        <v>104</v>
      </c>
      <c r="D220" s="106">
        <v>1800000000</v>
      </c>
      <c r="E220" s="107">
        <v>800</v>
      </c>
      <c r="F220" s="146">
        <f>F221</f>
        <v>110.999</v>
      </c>
      <c r="G220" s="146">
        <v>0</v>
      </c>
    </row>
    <row r="221" spans="1:7" x14ac:dyDescent="0.2">
      <c r="A221" s="92">
        <v>0</v>
      </c>
      <c r="B221" s="53" t="s">
        <v>75</v>
      </c>
      <c r="C221" s="105">
        <v>104</v>
      </c>
      <c r="D221" s="106">
        <v>1800000000</v>
      </c>
      <c r="E221" s="107">
        <v>850</v>
      </c>
      <c r="F221" s="146">
        <v>110.999</v>
      </c>
      <c r="G221" s="146">
        <v>0</v>
      </c>
    </row>
    <row r="222" spans="1:7" ht="47.25" customHeight="1" x14ac:dyDescent="0.2">
      <c r="A222" s="92"/>
      <c r="B222" s="53" t="s">
        <v>271</v>
      </c>
      <c r="C222" s="105">
        <v>104</v>
      </c>
      <c r="D222" s="106">
        <v>1900000000</v>
      </c>
      <c r="E222" s="107"/>
      <c r="F222" s="146">
        <f>F223+F225</f>
        <v>560.42600000000004</v>
      </c>
      <c r="G222" s="146">
        <f>G223+G225</f>
        <v>560.42600000000004</v>
      </c>
    </row>
    <row r="223" spans="1:7" ht="63.75" x14ac:dyDescent="0.2">
      <c r="A223" s="92"/>
      <c r="B223" s="53" t="s">
        <v>70</v>
      </c>
      <c r="C223" s="105">
        <v>104</v>
      </c>
      <c r="D223" s="106">
        <v>1900000000</v>
      </c>
      <c r="E223" s="107">
        <v>100</v>
      </c>
      <c r="F223" s="146">
        <f>F224</f>
        <v>479.291</v>
      </c>
      <c r="G223" s="146">
        <f>G224</f>
        <v>479.291</v>
      </c>
    </row>
    <row r="224" spans="1:7" ht="25.5" x14ac:dyDescent="0.2">
      <c r="A224" s="92"/>
      <c r="B224" s="53" t="s">
        <v>71</v>
      </c>
      <c r="C224" s="105">
        <v>104</v>
      </c>
      <c r="D224" s="106">
        <v>1900000000</v>
      </c>
      <c r="E224" s="107">
        <v>120</v>
      </c>
      <c r="F224" s="146">
        <v>479.291</v>
      </c>
      <c r="G224" s="146">
        <v>479.291</v>
      </c>
    </row>
    <row r="225" spans="1:7" ht="25.5" x14ac:dyDescent="0.2">
      <c r="A225" s="92"/>
      <c r="B225" s="53" t="s">
        <v>72</v>
      </c>
      <c r="C225" s="105">
        <v>104</v>
      </c>
      <c r="D225" s="106">
        <v>1900000000</v>
      </c>
      <c r="E225" s="107">
        <v>200</v>
      </c>
      <c r="F225" s="146">
        <f>F226</f>
        <v>81.135000000000005</v>
      </c>
      <c r="G225" s="146">
        <f>G226</f>
        <v>81.135000000000005</v>
      </c>
    </row>
    <row r="226" spans="1:7" ht="38.25" x14ac:dyDescent="0.2">
      <c r="A226" s="92"/>
      <c r="B226" s="53" t="s">
        <v>73</v>
      </c>
      <c r="C226" s="105">
        <v>104</v>
      </c>
      <c r="D226" s="106">
        <v>1900000000</v>
      </c>
      <c r="E226" s="107">
        <v>240</v>
      </c>
      <c r="F226" s="146">
        <v>81.135000000000005</v>
      </c>
      <c r="G226" s="146">
        <v>81.135000000000005</v>
      </c>
    </row>
    <row r="227" spans="1:7" ht="25.5" hidden="1" x14ac:dyDescent="0.2">
      <c r="A227" s="92"/>
      <c r="B227" s="53" t="s">
        <v>91</v>
      </c>
      <c r="C227" s="105">
        <v>104</v>
      </c>
      <c r="D227" s="106">
        <v>9000000000</v>
      </c>
      <c r="E227" s="107"/>
      <c r="F227" s="146">
        <f t="shared" ref="F227:G229" si="8">F228</f>
        <v>0</v>
      </c>
      <c r="G227" s="146">
        <f t="shared" si="8"/>
        <v>0</v>
      </c>
    </row>
    <row r="228" spans="1:7" ht="76.5" hidden="1" x14ac:dyDescent="0.2">
      <c r="A228" s="92"/>
      <c r="B228" s="53" t="s">
        <v>226</v>
      </c>
      <c r="C228" s="105">
        <v>104</v>
      </c>
      <c r="D228" s="106">
        <v>9010000000</v>
      </c>
      <c r="E228" s="107"/>
      <c r="F228" s="146">
        <f t="shared" si="8"/>
        <v>0</v>
      </c>
      <c r="G228" s="146">
        <f t="shared" si="8"/>
        <v>0</v>
      </c>
    </row>
    <row r="229" spans="1:7" ht="63.75" hidden="1" x14ac:dyDescent="0.2">
      <c r="A229" s="92"/>
      <c r="B229" s="53" t="s">
        <v>70</v>
      </c>
      <c r="C229" s="105">
        <v>104</v>
      </c>
      <c r="D229" s="106">
        <v>9010000000</v>
      </c>
      <c r="E229" s="107">
        <v>100</v>
      </c>
      <c r="F229" s="146">
        <f t="shared" si="8"/>
        <v>0</v>
      </c>
      <c r="G229" s="146">
        <f t="shared" si="8"/>
        <v>0</v>
      </c>
    </row>
    <row r="230" spans="1:7" ht="25.5" hidden="1" x14ac:dyDescent="0.2">
      <c r="A230" s="92"/>
      <c r="B230" s="53" t="s">
        <v>71</v>
      </c>
      <c r="C230" s="105">
        <v>104</v>
      </c>
      <c r="D230" s="106">
        <v>9010000000</v>
      </c>
      <c r="E230" s="107">
        <v>120</v>
      </c>
      <c r="F230" s="146">
        <v>0</v>
      </c>
      <c r="G230" s="146">
        <v>0</v>
      </c>
    </row>
    <row r="231" spans="1:7" x14ac:dyDescent="0.2">
      <c r="A231" s="92"/>
      <c r="B231" s="113" t="s">
        <v>234</v>
      </c>
      <c r="C231" s="103">
        <v>105</v>
      </c>
      <c r="D231" s="104"/>
      <c r="E231" s="143"/>
      <c r="F231" s="151">
        <f t="shared" ref="F231:G234" si="9">F232</f>
        <v>1.3720000000000001</v>
      </c>
      <c r="G231" s="151">
        <f t="shared" si="9"/>
        <v>1.3720000000000001</v>
      </c>
    </row>
    <row r="232" spans="1:7" ht="63.75" x14ac:dyDescent="0.2">
      <c r="A232" s="92"/>
      <c r="B232" s="53" t="s">
        <v>278</v>
      </c>
      <c r="C232" s="105">
        <v>105</v>
      </c>
      <c r="D232" s="106">
        <v>1800000000</v>
      </c>
      <c r="E232" s="107"/>
      <c r="F232" s="146">
        <f>F233</f>
        <v>1.3720000000000001</v>
      </c>
      <c r="G232" s="146">
        <f>G233</f>
        <v>1.3720000000000001</v>
      </c>
    </row>
    <row r="233" spans="1:7" ht="76.5" x14ac:dyDescent="0.2">
      <c r="A233" s="92"/>
      <c r="B233" s="114" t="s">
        <v>231</v>
      </c>
      <c r="C233" s="105">
        <v>105</v>
      </c>
      <c r="D233" s="106">
        <v>1800000000</v>
      </c>
      <c r="E233" s="107"/>
      <c r="F233" s="146">
        <f t="shared" si="9"/>
        <v>1.3720000000000001</v>
      </c>
      <c r="G233" s="146">
        <f t="shared" si="9"/>
        <v>1.3720000000000001</v>
      </c>
    </row>
    <row r="234" spans="1:7" ht="38.25" x14ac:dyDescent="0.2">
      <c r="A234" s="92"/>
      <c r="B234" s="114" t="s">
        <v>99</v>
      </c>
      <c r="C234" s="105">
        <v>105</v>
      </c>
      <c r="D234" s="106">
        <v>1800000000</v>
      </c>
      <c r="E234" s="107">
        <v>600</v>
      </c>
      <c r="F234" s="146">
        <f t="shared" si="9"/>
        <v>1.3720000000000001</v>
      </c>
      <c r="G234" s="146">
        <f t="shared" si="9"/>
        <v>1.3720000000000001</v>
      </c>
    </row>
    <row r="235" spans="1:7" x14ac:dyDescent="0.2">
      <c r="A235" s="92"/>
      <c r="B235" s="114" t="s">
        <v>100</v>
      </c>
      <c r="C235" s="105">
        <v>105</v>
      </c>
      <c r="D235" s="162">
        <v>1800000000</v>
      </c>
      <c r="E235" s="107">
        <v>620</v>
      </c>
      <c r="F235" s="146">
        <v>1.3720000000000001</v>
      </c>
      <c r="G235" s="146">
        <v>1.3720000000000001</v>
      </c>
    </row>
    <row r="236" spans="1:7" ht="18.75" customHeight="1" x14ac:dyDescent="0.2">
      <c r="A236" s="92">
        <v>0</v>
      </c>
      <c r="B236" s="102" t="s">
        <v>129</v>
      </c>
      <c r="C236" s="103">
        <v>111</v>
      </c>
      <c r="D236" s="104">
        <v>0</v>
      </c>
      <c r="E236" s="143">
        <v>0</v>
      </c>
      <c r="F236" s="151">
        <f>F237</f>
        <v>100</v>
      </c>
      <c r="G236" s="151">
        <v>0</v>
      </c>
    </row>
    <row r="237" spans="1:7" ht="25.5" x14ac:dyDescent="0.2">
      <c r="A237" s="92">
        <v>0</v>
      </c>
      <c r="B237" s="53" t="s">
        <v>91</v>
      </c>
      <c r="C237" s="105">
        <v>111</v>
      </c>
      <c r="D237" s="106" t="s">
        <v>21</v>
      </c>
      <c r="E237" s="107">
        <v>0</v>
      </c>
      <c r="F237" s="146">
        <f>F240</f>
        <v>100</v>
      </c>
      <c r="G237" s="146">
        <v>0</v>
      </c>
    </row>
    <row r="238" spans="1:7" ht="25.5" hidden="1" x14ac:dyDescent="0.2">
      <c r="A238" s="92">
        <v>0</v>
      </c>
      <c r="B238" s="53" t="s">
        <v>91</v>
      </c>
      <c r="C238" s="105">
        <v>111</v>
      </c>
      <c r="D238" s="106" t="s">
        <v>21</v>
      </c>
      <c r="E238" s="107">
        <v>0</v>
      </c>
      <c r="F238" s="146">
        <v>0</v>
      </c>
      <c r="G238" s="146">
        <v>0</v>
      </c>
    </row>
    <row r="239" spans="1:7" ht="25.5" hidden="1" x14ac:dyDescent="0.2">
      <c r="A239" s="92">
        <v>0</v>
      </c>
      <c r="B239" s="53" t="s">
        <v>91</v>
      </c>
      <c r="C239" s="105">
        <v>111</v>
      </c>
      <c r="D239" s="106" t="s">
        <v>21</v>
      </c>
      <c r="E239" s="107">
        <v>0</v>
      </c>
      <c r="F239" s="146">
        <v>0</v>
      </c>
      <c r="G239" s="146">
        <v>0</v>
      </c>
    </row>
    <row r="240" spans="1:7" ht="76.5" x14ac:dyDescent="0.2">
      <c r="A240" s="92">
        <v>0</v>
      </c>
      <c r="B240" s="53" t="s">
        <v>226</v>
      </c>
      <c r="C240" s="105">
        <v>111</v>
      </c>
      <c r="D240" s="106">
        <v>9010000000</v>
      </c>
      <c r="E240" s="107">
        <v>0</v>
      </c>
      <c r="F240" s="146">
        <f>F243</f>
        <v>100</v>
      </c>
      <c r="G240" s="146">
        <v>0</v>
      </c>
    </row>
    <row r="241" spans="1:8" hidden="1" x14ac:dyDescent="0.2">
      <c r="A241" s="92">
        <v>0</v>
      </c>
      <c r="B241" s="53" t="s">
        <v>130</v>
      </c>
      <c r="C241" s="105">
        <v>111</v>
      </c>
      <c r="D241" s="106" t="s">
        <v>42</v>
      </c>
      <c r="E241" s="107">
        <v>0</v>
      </c>
      <c r="F241" s="146">
        <v>0</v>
      </c>
      <c r="G241" s="146">
        <v>0</v>
      </c>
    </row>
    <row r="242" spans="1:8" hidden="1" x14ac:dyDescent="0.2">
      <c r="A242" s="92">
        <v>0</v>
      </c>
      <c r="B242" s="53" t="s">
        <v>130</v>
      </c>
      <c r="C242" s="105">
        <v>111</v>
      </c>
      <c r="D242" s="106" t="s">
        <v>42</v>
      </c>
      <c r="E242" s="107">
        <v>0</v>
      </c>
      <c r="F242" s="146">
        <v>0</v>
      </c>
      <c r="G242" s="146">
        <v>0</v>
      </c>
    </row>
    <row r="243" spans="1:8" x14ac:dyDescent="0.2">
      <c r="A243" s="92">
        <v>0</v>
      </c>
      <c r="B243" s="53" t="s">
        <v>74</v>
      </c>
      <c r="C243" s="105">
        <v>111</v>
      </c>
      <c r="D243" s="106">
        <v>9010000000</v>
      </c>
      <c r="E243" s="107">
        <v>800</v>
      </c>
      <c r="F243" s="146">
        <f>F244</f>
        <v>100</v>
      </c>
      <c r="G243" s="146">
        <v>0</v>
      </c>
    </row>
    <row r="244" spans="1:8" s="16" customFormat="1" x14ac:dyDescent="0.2">
      <c r="A244" s="92"/>
      <c r="B244" s="53" t="s">
        <v>131</v>
      </c>
      <c r="C244" s="105">
        <v>111</v>
      </c>
      <c r="D244" s="106">
        <v>9010000000</v>
      </c>
      <c r="E244" s="107">
        <v>870</v>
      </c>
      <c r="F244" s="146">
        <v>100</v>
      </c>
      <c r="G244" s="146"/>
      <c r="H244" s="19"/>
    </row>
    <row r="245" spans="1:8" x14ac:dyDescent="0.2">
      <c r="A245" s="92">
        <v>0</v>
      </c>
      <c r="B245" s="102" t="s">
        <v>94</v>
      </c>
      <c r="C245" s="103">
        <v>113</v>
      </c>
      <c r="D245" s="104">
        <v>0</v>
      </c>
      <c r="E245" s="143">
        <v>0</v>
      </c>
      <c r="F245" s="151">
        <f>F249+F268+F282+F287+F290+F298+F246</f>
        <v>13798.112999999998</v>
      </c>
      <c r="G245" s="151">
        <f>G249+G268+G282+G287+G290+G298+G246</f>
        <v>3960.5639999999999</v>
      </c>
    </row>
    <row r="246" spans="1:8" s="140" customFormat="1" ht="38.25" x14ac:dyDescent="0.2">
      <c r="A246" s="92"/>
      <c r="B246" s="53" t="s">
        <v>270</v>
      </c>
      <c r="C246" s="105">
        <v>113</v>
      </c>
      <c r="D246" s="106">
        <v>1200000000</v>
      </c>
      <c r="E246" s="107"/>
      <c r="F246" s="146">
        <f>F247</f>
        <v>12.8</v>
      </c>
      <c r="G246" s="146"/>
      <c r="H246" s="15"/>
    </row>
    <row r="247" spans="1:8" s="140" customFormat="1" ht="25.5" x14ac:dyDescent="0.2">
      <c r="A247" s="92"/>
      <c r="B247" s="53" t="s">
        <v>72</v>
      </c>
      <c r="C247" s="105">
        <v>113</v>
      </c>
      <c r="D247" s="106">
        <v>1200000000</v>
      </c>
      <c r="E247" s="107">
        <v>200</v>
      </c>
      <c r="F247" s="146">
        <f>F248</f>
        <v>12.8</v>
      </c>
      <c r="G247" s="146"/>
      <c r="H247" s="15"/>
    </row>
    <row r="248" spans="1:8" s="140" customFormat="1" ht="38.25" x14ac:dyDescent="0.2">
      <c r="A248" s="92"/>
      <c r="B248" s="53" t="s">
        <v>73</v>
      </c>
      <c r="C248" s="105">
        <v>113</v>
      </c>
      <c r="D248" s="106">
        <v>1200000000</v>
      </c>
      <c r="E248" s="107">
        <v>240</v>
      </c>
      <c r="F248" s="146">
        <v>12.8</v>
      </c>
      <c r="G248" s="146"/>
      <c r="H248" s="15"/>
    </row>
    <row r="249" spans="1:8" ht="38.25" x14ac:dyDescent="0.2">
      <c r="A249" s="92">
        <v>0</v>
      </c>
      <c r="B249" s="53" t="s">
        <v>263</v>
      </c>
      <c r="C249" s="105">
        <v>113</v>
      </c>
      <c r="D249" s="106" t="s">
        <v>44</v>
      </c>
      <c r="E249" s="107">
        <v>0</v>
      </c>
      <c r="F249" s="146">
        <f>F255+F257+F259</f>
        <v>13286.492999999999</v>
      </c>
      <c r="G249" s="146">
        <f>G255+G257+G259</f>
        <v>3960.5639999999999</v>
      </c>
    </row>
    <row r="250" spans="1:8" ht="38.25" hidden="1" x14ac:dyDescent="0.2">
      <c r="A250" s="92">
        <v>0</v>
      </c>
      <c r="B250" s="53" t="s">
        <v>133</v>
      </c>
      <c r="C250" s="105">
        <v>113</v>
      </c>
      <c r="D250" s="106" t="s">
        <v>44</v>
      </c>
      <c r="E250" s="107">
        <v>0</v>
      </c>
      <c r="F250" s="146">
        <v>0</v>
      </c>
      <c r="G250" s="146">
        <v>0</v>
      </c>
    </row>
    <row r="251" spans="1:8" ht="38.25" hidden="1" x14ac:dyDescent="0.2">
      <c r="A251" s="92">
        <v>0</v>
      </c>
      <c r="B251" s="53" t="s">
        <v>133</v>
      </c>
      <c r="C251" s="105">
        <v>113</v>
      </c>
      <c r="D251" s="106" t="s">
        <v>44</v>
      </c>
      <c r="E251" s="107">
        <v>0</v>
      </c>
      <c r="F251" s="146">
        <v>0</v>
      </c>
      <c r="G251" s="146">
        <v>0</v>
      </c>
    </row>
    <row r="252" spans="1:8" ht="38.25" hidden="1" x14ac:dyDescent="0.2">
      <c r="A252" s="92">
        <v>0</v>
      </c>
      <c r="B252" s="53" t="s">
        <v>134</v>
      </c>
      <c r="C252" s="105">
        <v>113</v>
      </c>
      <c r="D252" s="106" t="s">
        <v>45</v>
      </c>
      <c r="E252" s="107">
        <v>0</v>
      </c>
      <c r="F252" s="146">
        <v>0</v>
      </c>
      <c r="G252" s="146">
        <v>0</v>
      </c>
    </row>
    <row r="253" spans="1:8" ht="38.25" hidden="1" x14ac:dyDescent="0.2">
      <c r="A253" s="92">
        <v>0</v>
      </c>
      <c r="B253" s="53" t="s">
        <v>134</v>
      </c>
      <c r="C253" s="105">
        <v>113</v>
      </c>
      <c r="D253" s="106" t="s">
        <v>45</v>
      </c>
      <c r="E253" s="107">
        <v>0</v>
      </c>
      <c r="F253" s="146">
        <v>0</v>
      </c>
      <c r="G253" s="146">
        <v>0</v>
      </c>
    </row>
    <row r="254" spans="1:8" ht="38.25" hidden="1" x14ac:dyDescent="0.2">
      <c r="A254" s="92">
        <v>0</v>
      </c>
      <c r="B254" s="53" t="s">
        <v>134</v>
      </c>
      <c r="C254" s="105">
        <v>113</v>
      </c>
      <c r="D254" s="106" t="s">
        <v>45</v>
      </c>
      <c r="E254" s="107">
        <v>0</v>
      </c>
      <c r="F254" s="146">
        <v>0</v>
      </c>
      <c r="G254" s="146">
        <v>0</v>
      </c>
    </row>
    <row r="255" spans="1:8" ht="63.75" x14ac:dyDescent="0.2">
      <c r="A255" s="92">
        <v>0</v>
      </c>
      <c r="B255" s="53" t="s">
        <v>70</v>
      </c>
      <c r="C255" s="105">
        <v>113</v>
      </c>
      <c r="D255" s="106" t="s">
        <v>44</v>
      </c>
      <c r="E255" s="107">
        <v>100</v>
      </c>
      <c r="F255" s="146">
        <f>F256</f>
        <v>11465.248</v>
      </c>
      <c r="G255" s="146">
        <f>G256</f>
        <v>3498.6779999999999</v>
      </c>
    </row>
    <row r="256" spans="1:8" ht="25.5" x14ac:dyDescent="0.2">
      <c r="A256" s="92">
        <v>0</v>
      </c>
      <c r="B256" s="53" t="s">
        <v>132</v>
      </c>
      <c r="C256" s="105">
        <v>113</v>
      </c>
      <c r="D256" s="106" t="s">
        <v>44</v>
      </c>
      <c r="E256" s="107">
        <v>110</v>
      </c>
      <c r="F256" s="146">
        <v>11465.248</v>
      </c>
      <c r="G256" s="146">
        <v>3498.6779999999999</v>
      </c>
      <c r="H256" s="133"/>
    </row>
    <row r="257" spans="1:8" ht="32.25" customHeight="1" x14ac:dyDescent="0.2">
      <c r="A257" s="92">
        <v>0</v>
      </c>
      <c r="B257" s="53" t="s">
        <v>72</v>
      </c>
      <c r="C257" s="105">
        <v>113</v>
      </c>
      <c r="D257" s="106" t="s">
        <v>44</v>
      </c>
      <c r="E257" s="107">
        <v>200</v>
      </c>
      <c r="F257" s="146">
        <f>F258</f>
        <v>1816.7449999999999</v>
      </c>
      <c r="G257" s="146">
        <f>G258</f>
        <v>461.88600000000002</v>
      </c>
    </row>
    <row r="258" spans="1:8" ht="26.25" customHeight="1" x14ac:dyDescent="0.2">
      <c r="A258" s="92">
        <v>0</v>
      </c>
      <c r="B258" s="53" t="s">
        <v>73</v>
      </c>
      <c r="C258" s="105">
        <v>113</v>
      </c>
      <c r="D258" s="106" t="s">
        <v>44</v>
      </c>
      <c r="E258" s="107">
        <v>240</v>
      </c>
      <c r="F258" s="146">
        <v>1816.7449999999999</v>
      </c>
      <c r="G258" s="146">
        <v>461.88600000000002</v>
      </c>
      <c r="H258" s="133"/>
    </row>
    <row r="259" spans="1:8" x14ac:dyDescent="0.2">
      <c r="A259" s="92">
        <v>0</v>
      </c>
      <c r="B259" s="53" t="s">
        <v>74</v>
      </c>
      <c r="C259" s="105">
        <v>113</v>
      </c>
      <c r="D259" s="106" t="s">
        <v>44</v>
      </c>
      <c r="E259" s="107">
        <v>800</v>
      </c>
      <c r="F259" s="146">
        <f>F260</f>
        <v>4.5</v>
      </c>
      <c r="G259" s="146">
        <f>G260</f>
        <v>0</v>
      </c>
    </row>
    <row r="260" spans="1:8" x14ac:dyDescent="0.2">
      <c r="A260" s="92">
        <v>0</v>
      </c>
      <c r="B260" s="53" t="s">
        <v>75</v>
      </c>
      <c r="C260" s="105">
        <v>113</v>
      </c>
      <c r="D260" s="106" t="s">
        <v>44</v>
      </c>
      <c r="E260" s="107">
        <v>850</v>
      </c>
      <c r="F260" s="146">
        <v>4.5</v>
      </c>
      <c r="G260" s="146"/>
      <c r="H260" s="133"/>
    </row>
    <row r="261" spans="1:8" hidden="1" x14ac:dyDescent="0.2">
      <c r="A261" s="92">
        <v>0</v>
      </c>
      <c r="B261" s="53" t="s">
        <v>92</v>
      </c>
      <c r="C261" s="105">
        <v>113</v>
      </c>
      <c r="D261" s="106" t="s">
        <v>46</v>
      </c>
      <c r="E261" s="107">
        <v>0</v>
      </c>
      <c r="F261" s="146">
        <v>0</v>
      </c>
      <c r="G261" s="146">
        <v>0</v>
      </c>
    </row>
    <row r="262" spans="1:8" hidden="1" x14ac:dyDescent="0.2">
      <c r="A262" s="92">
        <v>0</v>
      </c>
      <c r="B262" s="53" t="s">
        <v>74</v>
      </c>
      <c r="C262" s="105">
        <v>113</v>
      </c>
      <c r="D262" s="106" t="s">
        <v>47</v>
      </c>
      <c r="E262" s="107">
        <v>800</v>
      </c>
      <c r="F262" s="146">
        <v>0</v>
      </c>
      <c r="G262" s="146">
        <v>0</v>
      </c>
    </row>
    <row r="263" spans="1:8" hidden="1" x14ac:dyDescent="0.2">
      <c r="A263" s="92">
        <v>0</v>
      </c>
      <c r="B263" s="53" t="s">
        <v>75</v>
      </c>
      <c r="C263" s="105">
        <v>113</v>
      </c>
      <c r="D263" s="106" t="s">
        <v>47</v>
      </c>
      <c r="E263" s="107">
        <v>850</v>
      </c>
      <c r="F263" s="146">
        <v>0</v>
      </c>
      <c r="G263" s="146">
        <v>0</v>
      </c>
    </row>
    <row r="264" spans="1:8" ht="25.5" hidden="1" x14ac:dyDescent="0.2">
      <c r="A264" s="92">
        <v>0</v>
      </c>
      <c r="B264" s="53" t="s">
        <v>72</v>
      </c>
      <c r="C264" s="105">
        <v>113</v>
      </c>
      <c r="D264" s="106" t="s">
        <v>48</v>
      </c>
      <c r="E264" s="107">
        <v>200</v>
      </c>
      <c r="F264" s="146">
        <v>0</v>
      </c>
      <c r="G264" s="146">
        <v>0</v>
      </c>
    </row>
    <row r="265" spans="1:8" ht="38.25" hidden="1" x14ac:dyDescent="0.2">
      <c r="A265" s="92">
        <v>0</v>
      </c>
      <c r="B265" s="53" t="s">
        <v>73</v>
      </c>
      <c r="C265" s="105">
        <v>113</v>
      </c>
      <c r="D265" s="106" t="s">
        <v>48</v>
      </c>
      <c r="E265" s="107">
        <v>240</v>
      </c>
      <c r="F265" s="146">
        <v>0</v>
      </c>
      <c r="G265" s="146">
        <v>0</v>
      </c>
    </row>
    <row r="266" spans="1:8" hidden="1" x14ac:dyDescent="0.2">
      <c r="A266" s="92">
        <v>0</v>
      </c>
      <c r="B266" s="53" t="s">
        <v>74</v>
      </c>
      <c r="C266" s="105">
        <v>113</v>
      </c>
      <c r="D266" s="106" t="s">
        <v>48</v>
      </c>
      <c r="E266" s="107">
        <v>800</v>
      </c>
      <c r="F266" s="146">
        <v>0</v>
      </c>
      <c r="G266" s="146">
        <v>0</v>
      </c>
    </row>
    <row r="267" spans="1:8" hidden="1" x14ac:dyDescent="0.2">
      <c r="A267" s="92">
        <v>0</v>
      </c>
      <c r="B267" s="53" t="s">
        <v>75</v>
      </c>
      <c r="C267" s="105">
        <v>113</v>
      </c>
      <c r="D267" s="106" t="s">
        <v>48</v>
      </c>
      <c r="E267" s="107">
        <v>850</v>
      </c>
      <c r="F267" s="146">
        <v>0</v>
      </c>
      <c r="G267" s="146">
        <v>0</v>
      </c>
    </row>
    <row r="268" spans="1:8" ht="63.75" x14ac:dyDescent="0.2">
      <c r="A268" s="92">
        <v>0</v>
      </c>
      <c r="B268" s="53" t="s">
        <v>278</v>
      </c>
      <c r="C268" s="105">
        <v>113</v>
      </c>
      <c r="D268" s="106">
        <v>1800000000</v>
      </c>
      <c r="E268" s="107">
        <v>0</v>
      </c>
      <c r="F268" s="146">
        <f>F274+F276</f>
        <v>53.792000000000002</v>
      </c>
      <c r="G268" s="146">
        <v>0</v>
      </c>
    </row>
    <row r="269" spans="1:8" ht="25.5" hidden="1" x14ac:dyDescent="0.2">
      <c r="A269" s="92">
        <v>0</v>
      </c>
      <c r="B269" s="53" t="s">
        <v>91</v>
      </c>
      <c r="C269" s="105">
        <v>113</v>
      </c>
      <c r="D269" s="106" t="s">
        <v>21</v>
      </c>
      <c r="E269" s="107">
        <v>0</v>
      </c>
      <c r="F269" s="146">
        <v>0</v>
      </c>
      <c r="G269" s="146">
        <v>0</v>
      </c>
    </row>
    <row r="270" spans="1:8" ht="25.5" hidden="1" x14ac:dyDescent="0.2">
      <c r="A270" s="92">
        <v>0</v>
      </c>
      <c r="B270" s="53" t="s">
        <v>91</v>
      </c>
      <c r="C270" s="105">
        <v>113</v>
      </c>
      <c r="D270" s="106" t="s">
        <v>21</v>
      </c>
      <c r="E270" s="107">
        <v>0</v>
      </c>
      <c r="F270" s="146">
        <v>0</v>
      </c>
      <c r="G270" s="146">
        <v>0</v>
      </c>
    </row>
    <row r="271" spans="1:8" ht="25.5" hidden="1" x14ac:dyDescent="0.2">
      <c r="A271" s="92">
        <v>0</v>
      </c>
      <c r="B271" s="53" t="s">
        <v>135</v>
      </c>
      <c r="C271" s="105">
        <v>113</v>
      </c>
      <c r="D271" s="106" t="s">
        <v>49</v>
      </c>
      <c r="E271" s="107">
        <v>0</v>
      </c>
      <c r="F271" s="146">
        <v>0</v>
      </c>
      <c r="G271" s="146">
        <v>0</v>
      </c>
    </row>
    <row r="272" spans="1:8" ht="25.5" hidden="1" x14ac:dyDescent="0.2">
      <c r="A272" s="92">
        <v>0</v>
      </c>
      <c r="B272" s="53" t="s">
        <v>135</v>
      </c>
      <c r="C272" s="105">
        <v>113</v>
      </c>
      <c r="D272" s="106" t="s">
        <v>49</v>
      </c>
      <c r="E272" s="107">
        <v>0</v>
      </c>
      <c r="F272" s="146">
        <v>0</v>
      </c>
      <c r="G272" s="146">
        <v>0</v>
      </c>
    </row>
    <row r="273" spans="1:8" ht="25.5" hidden="1" x14ac:dyDescent="0.2">
      <c r="A273" s="92">
        <v>0</v>
      </c>
      <c r="B273" s="53" t="s">
        <v>135</v>
      </c>
      <c r="C273" s="105">
        <v>113</v>
      </c>
      <c r="D273" s="106" t="s">
        <v>49</v>
      </c>
      <c r="E273" s="107">
        <v>0</v>
      </c>
      <c r="F273" s="146">
        <v>0</v>
      </c>
      <c r="G273" s="146">
        <v>0</v>
      </c>
    </row>
    <row r="274" spans="1:8" ht="25.5" x14ac:dyDescent="0.2">
      <c r="A274" s="92">
        <v>0</v>
      </c>
      <c r="B274" s="53" t="s">
        <v>72</v>
      </c>
      <c r="C274" s="105">
        <v>113</v>
      </c>
      <c r="D274" s="106">
        <v>1800000000</v>
      </c>
      <c r="E274" s="107">
        <v>200</v>
      </c>
      <c r="F274" s="146">
        <f>F275</f>
        <v>34.683</v>
      </c>
      <c r="G274" s="146">
        <v>0</v>
      </c>
    </row>
    <row r="275" spans="1:8" ht="38.25" x14ac:dyDescent="0.2">
      <c r="A275" s="92">
        <v>0</v>
      </c>
      <c r="B275" s="53" t="s">
        <v>73</v>
      </c>
      <c r="C275" s="105">
        <v>113</v>
      </c>
      <c r="D275" s="106">
        <v>1800000000</v>
      </c>
      <c r="E275" s="107">
        <v>240</v>
      </c>
      <c r="F275" s="146">
        <v>34.683</v>
      </c>
      <c r="G275" s="146">
        <v>0</v>
      </c>
    </row>
    <row r="276" spans="1:8" ht="11.25" customHeight="1" x14ac:dyDescent="0.2">
      <c r="A276" s="92">
        <v>0</v>
      </c>
      <c r="B276" s="53" t="s">
        <v>74</v>
      </c>
      <c r="C276" s="105">
        <v>113</v>
      </c>
      <c r="D276" s="106">
        <v>1800000000</v>
      </c>
      <c r="E276" s="107">
        <v>800</v>
      </c>
      <c r="F276" s="146">
        <f>F277+F278</f>
        <v>19.109000000000002</v>
      </c>
      <c r="G276" s="146">
        <v>0</v>
      </c>
    </row>
    <row r="277" spans="1:8" s="16" customFormat="1" hidden="1" x14ac:dyDescent="0.2">
      <c r="A277" s="92"/>
      <c r="B277" s="53" t="s">
        <v>171</v>
      </c>
      <c r="C277" s="105">
        <v>113</v>
      </c>
      <c r="D277" s="106">
        <v>1800000000</v>
      </c>
      <c r="E277" s="107">
        <v>830</v>
      </c>
      <c r="F277" s="146"/>
      <c r="G277" s="146"/>
      <c r="H277" s="19"/>
    </row>
    <row r="278" spans="1:8" x14ac:dyDescent="0.2">
      <c r="A278" s="92">
        <v>0</v>
      </c>
      <c r="B278" s="53" t="s">
        <v>75</v>
      </c>
      <c r="C278" s="105">
        <v>113</v>
      </c>
      <c r="D278" s="106">
        <v>1800000000</v>
      </c>
      <c r="E278" s="107">
        <v>850</v>
      </c>
      <c r="F278" s="146">
        <v>19.109000000000002</v>
      </c>
      <c r="G278" s="146">
        <v>0</v>
      </c>
    </row>
    <row r="279" spans="1:8" hidden="1" x14ac:dyDescent="0.2">
      <c r="A279" s="92"/>
      <c r="B279" s="53" t="s">
        <v>84</v>
      </c>
      <c r="C279" s="105">
        <v>113</v>
      </c>
      <c r="D279" s="115" t="s">
        <v>172</v>
      </c>
      <c r="E279" s="107"/>
      <c r="F279" s="146">
        <f>F280</f>
        <v>0</v>
      </c>
      <c r="G279" s="146"/>
    </row>
    <row r="280" spans="1:8" hidden="1" x14ac:dyDescent="0.2">
      <c r="A280" s="92"/>
      <c r="B280" s="53" t="s">
        <v>74</v>
      </c>
      <c r="C280" s="105">
        <v>113</v>
      </c>
      <c r="D280" s="115" t="s">
        <v>172</v>
      </c>
      <c r="E280" s="107">
        <v>800</v>
      </c>
      <c r="F280" s="146">
        <f>F281</f>
        <v>0</v>
      </c>
      <c r="G280" s="146"/>
    </row>
    <row r="281" spans="1:8" hidden="1" x14ac:dyDescent="0.2">
      <c r="A281" s="92"/>
      <c r="B281" s="53" t="s">
        <v>171</v>
      </c>
      <c r="C281" s="105">
        <v>113</v>
      </c>
      <c r="D281" s="115" t="s">
        <v>172</v>
      </c>
      <c r="E281" s="107">
        <v>830</v>
      </c>
      <c r="F281" s="146"/>
      <c r="G281" s="146"/>
    </row>
    <row r="282" spans="1:8" ht="51" hidden="1" x14ac:dyDescent="0.2">
      <c r="A282" s="92"/>
      <c r="B282" s="53" t="s">
        <v>206</v>
      </c>
      <c r="C282" s="105">
        <v>113</v>
      </c>
      <c r="D282" s="106">
        <v>4100000000</v>
      </c>
      <c r="E282" s="107"/>
      <c r="F282" s="146">
        <f>F283</f>
        <v>0</v>
      </c>
      <c r="G282" s="146"/>
    </row>
    <row r="283" spans="1:8" ht="25.5" hidden="1" x14ac:dyDescent="0.2">
      <c r="A283" s="92"/>
      <c r="B283" s="53" t="s">
        <v>96</v>
      </c>
      <c r="C283" s="105">
        <v>113</v>
      </c>
      <c r="D283" s="106">
        <v>4100020000</v>
      </c>
      <c r="E283" s="107"/>
      <c r="F283" s="146">
        <f>F284</f>
        <v>0</v>
      </c>
      <c r="G283" s="146"/>
    </row>
    <row r="284" spans="1:8" ht="31.5" hidden="1" customHeight="1" x14ac:dyDescent="0.2">
      <c r="A284" s="92"/>
      <c r="B284" s="53" t="s">
        <v>135</v>
      </c>
      <c r="C284" s="105">
        <v>113</v>
      </c>
      <c r="D284" s="106">
        <v>4100022000</v>
      </c>
      <c r="E284" s="107"/>
      <c r="F284" s="146">
        <f>F285</f>
        <v>0</v>
      </c>
      <c r="G284" s="146"/>
    </row>
    <row r="285" spans="1:8" ht="25.5" hidden="1" x14ac:dyDescent="0.2">
      <c r="A285" s="92"/>
      <c r="B285" s="53" t="s">
        <v>72</v>
      </c>
      <c r="C285" s="105">
        <v>113</v>
      </c>
      <c r="D285" s="106">
        <v>4100022000</v>
      </c>
      <c r="E285" s="107">
        <v>200</v>
      </c>
      <c r="F285" s="146">
        <f>F286</f>
        <v>0</v>
      </c>
      <c r="G285" s="146"/>
    </row>
    <row r="286" spans="1:8" ht="39.75" hidden="1" customHeight="1" x14ac:dyDescent="0.2">
      <c r="A286" s="92"/>
      <c r="B286" s="53" t="s">
        <v>73</v>
      </c>
      <c r="C286" s="105">
        <v>113</v>
      </c>
      <c r="D286" s="106">
        <v>4100022000</v>
      </c>
      <c r="E286" s="107">
        <v>240</v>
      </c>
      <c r="F286" s="146"/>
      <c r="G286" s="146"/>
    </row>
    <row r="287" spans="1:8" ht="89.25" x14ac:dyDescent="0.2">
      <c r="A287" s="92"/>
      <c r="B287" s="53" t="s">
        <v>279</v>
      </c>
      <c r="C287" s="105">
        <v>113</v>
      </c>
      <c r="D287" s="106">
        <v>4200000000</v>
      </c>
      <c r="E287" s="107"/>
      <c r="F287" s="146">
        <f>F288</f>
        <v>116</v>
      </c>
      <c r="G287" s="146"/>
    </row>
    <row r="288" spans="1:8" ht="25.5" x14ac:dyDescent="0.2">
      <c r="A288" s="92"/>
      <c r="B288" s="53" t="s">
        <v>118</v>
      </c>
      <c r="C288" s="105">
        <v>113</v>
      </c>
      <c r="D288" s="106">
        <v>4200000000</v>
      </c>
      <c r="E288" s="107">
        <v>300</v>
      </c>
      <c r="F288" s="146">
        <f>F289</f>
        <v>116</v>
      </c>
      <c r="G288" s="146"/>
    </row>
    <row r="289" spans="1:7" ht="15" customHeight="1" x14ac:dyDescent="0.2">
      <c r="A289" s="92"/>
      <c r="B289" s="108" t="s">
        <v>207</v>
      </c>
      <c r="C289" s="105">
        <v>113</v>
      </c>
      <c r="D289" s="106">
        <v>4200000000</v>
      </c>
      <c r="E289" s="107">
        <v>360</v>
      </c>
      <c r="F289" s="146">
        <v>116</v>
      </c>
      <c r="G289" s="146"/>
    </row>
    <row r="290" spans="1:7" ht="25.5" hidden="1" x14ac:dyDescent="0.2">
      <c r="A290" s="92"/>
      <c r="B290" s="53" t="s">
        <v>91</v>
      </c>
      <c r="C290" s="105">
        <v>113</v>
      </c>
      <c r="D290" s="106">
        <v>9000000000</v>
      </c>
      <c r="E290" s="107"/>
      <c r="F290" s="146">
        <f>F291+F294</f>
        <v>0</v>
      </c>
      <c r="G290" s="146"/>
    </row>
    <row r="291" spans="1:7" hidden="1" x14ac:dyDescent="0.2">
      <c r="A291" s="92"/>
      <c r="B291" s="53" t="s">
        <v>84</v>
      </c>
      <c r="C291" s="105">
        <v>113</v>
      </c>
      <c r="D291" s="106">
        <v>9000090000</v>
      </c>
      <c r="E291" s="107"/>
      <c r="F291" s="146">
        <f>F292</f>
        <v>0</v>
      </c>
      <c r="G291" s="146"/>
    </row>
    <row r="292" spans="1:7" hidden="1" x14ac:dyDescent="0.2">
      <c r="A292" s="92"/>
      <c r="B292" s="53" t="s">
        <v>74</v>
      </c>
      <c r="C292" s="105">
        <v>113</v>
      </c>
      <c r="D292" s="106">
        <v>9000090000</v>
      </c>
      <c r="E292" s="107">
        <v>800</v>
      </c>
      <c r="F292" s="146">
        <f>F293</f>
        <v>0</v>
      </c>
      <c r="G292" s="146"/>
    </row>
    <row r="293" spans="1:7" hidden="1" x14ac:dyDescent="0.2">
      <c r="A293" s="92"/>
      <c r="B293" s="53" t="s">
        <v>171</v>
      </c>
      <c r="C293" s="105">
        <v>113</v>
      </c>
      <c r="D293" s="106">
        <v>9000090000</v>
      </c>
      <c r="E293" s="107">
        <v>830</v>
      </c>
      <c r="F293" s="146"/>
      <c r="G293" s="146"/>
    </row>
    <row r="294" spans="1:7" ht="25.5" hidden="1" x14ac:dyDescent="0.2">
      <c r="A294" s="92"/>
      <c r="B294" s="53" t="s">
        <v>96</v>
      </c>
      <c r="C294" s="105">
        <v>113</v>
      </c>
      <c r="D294" s="106">
        <v>9000020000</v>
      </c>
      <c r="E294" s="107"/>
      <c r="F294" s="146">
        <f>F295</f>
        <v>0</v>
      </c>
      <c r="G294" s="146"/>
    </row>
    <row r="295" spans="1:7" ht="25.5" hidden="1" x14ac:dyDescent="0.2">
      <c r="A295" s="92"/>
      <c r="B295" s="53" t="s">
        <v>135</v>
      </c>
      <c r="C295" s="105">
        <v>113</v>
      </c>
      <c r="D295" s="106">
        <v>9000022000</v>
      </c>
      <c r="E295" s="107"/>
      <c r="F295" s="146">
        <f>F296</f>
        <v>0</v>
      </c>
      <c r="G295" s="146"/>
    </row>
    <row r="296" spans="1:7" ht="25.5" hidden="1" x14ac:dyDescent="0.2">
      <c r="A296" s="92"/>
      <c r="B296" s="53" t="s">
        <v>211</v>
      </c>
      <c r="C296" s="105">
        <v>113</v>
      </c>
      <c r="D296" s="106">
        <v>9000022000</v>
      </c>
      <c r="E296" s="107">
        <v>200</v>
      </c>
      <c r="F296" s="146">
        <f>F297</f>
        <v>0</v>
      </c>
      <c r="G296" s="146"/>
    </row>
    <row r="297" spans="1:7" ht="38.25" hidden="1" x14ac:dyDescent="0.2">
      <c r="A297" s="92"/>
      <c r="B297" s="53" t="s">
        <v>73</v>
      </c>
      <c r="C297" s="105">
        <v>113</v>
      </c>
      <c r="D297" s="106">
        <v>9000022000</v>
      </c>
      <c r="E297" s="107">
        <v>240</v>
      </c>
      <c r="F297" s="146"/>
      <c r="G297" s="146"/>
    </row>
    <row r="298" spans="1:7" ht="51" x14ac:dyDescent="0.2">
      <c r="A298" s="92"/>
      <c r="B298" s="53" t="s">
        <v>276</v>
      </c>
      <c r="C298" s="105">
        <v>113</v>
      </c>
      <c r="D298" s="106">
        <v>4800000000</v>
      </c>
      <c r="E298" s="107"/>
      <c r="F298" s="146">
        <f>F299</f>
        <v>329.02800000000002</v>
      </c>
      <c r="G298" s="146">
        <v>0</v>
      </c>
    </row>
    <row r="299" spans="1:7" ht="25.5" x14ac:dyDescent="0.2">
      <c r="A299" s="92"/>
      <c r="B299" s="53" t="s">
        <v>72</v>
      </c>
      <c r="C299" s="105">
        <v>113</v>
      </c>
      <c r="D299" s="106">
        <v>4800000000</v>
      </c>
      <c r="E299" s="107">
        <v>200</v>
      </c>
      <c r="F299" s="146">
        <f>F300</f>
        <v>329.02800000000002</v>
      </c>
      <c r="G299" s="146">
        <v>0</v>
      </c>
    </row>
    <row r="300" spans="1:7" ht="38.25" x14ac:dyDescent="0.2">
      <c r="A300" s="92"/>
      <c r="B300" s="53" t="s">
        <v>73</v>
      </c>
      <c r="C300" s="105">
        <v>113</v>
      </c>
      <c r="D300" s="106">
        <v>4800000000</v>
      </c>
      <c r="E300" s="107">
        <v>240</v>
      </c>
      <c r="F300" s="146">
        <v>329.02800000000002</v>
      </c>
      <c r="G300" s="146"/>
    </row>
    <row r="301" spans="1:7" x14ac:dyDescent="0.2">
      <c r="A301" s="92">
        <v>0</v>
      </c>
      <c r="B301" s="102" t="s">
        <v>136</v>
      </c>
      <c r="C301" s="103">
        <v>405</v>
      </c>
      <c r="D301" s="104">
        <v>0</v>
      </c>
      <c r="E301" s="143">
        <v>0</v>
      </c>
      <c r="F301" s="151">
        <f>F302+F330+F333+F327</f>
        <v>12383.252</v>
      </c>
      <c r="G301" s="151">
        <f>G302+G330+G333+G327</f>
        <v>8580.5360000000001</v>
      </c>
    </row>
    <row r="302" spans="1:7" ht="63.75" x14ac:dyDescent="0.2">
      <c r="A302" s="92">
        <v>0</v>
      </c>
      <c r="B302" s="53" t="s">
        <v>264</v>
      </c>
      <c r="C302" s="105">
        <v>405</v>
      </c>
      <c r="D302" s="106" t="s">
        <v>50</v>
      </c>
      <c r="E302" s="107">
        <v>0</v>
      </c>
      <c r="F302" s="146">
        <f>F308+F310+F325</f>
        <v>12383.252</v>
      </c>
      <c r="G302" s="146">
        <f>G308+G310+G325</f>
        <v>8580.5360000000001</v>
      </c>
    </row>
    <row r="303" spans="1:7" ht="63.75" hidden="1" x14ac:dyDescent="0.2">
      <c r="A303" s="92">
        <v>0</v>
      </c>
      <c r="B303" s="53" t="s">
        <v>137</v>
      </c>
      <c r="C303" s="105">
        <v>405</v>
      </c>
      <c r="D303" s="106" t="s">
        <v>50</v>
      </c>
      <c r="E303" s="107">
        <v>0</v>
      </c>
      <c r="F303" s="146">
        <v>0</v>
      </c>
      <c r="G303" s="146">
        <v>0</v>
      </c>
    </row>
    <row r="304" spans="1:7" ht="63.75" hidden="1" x14ac:dyDescent="0.2">
      <c r="A304" s="92">
        <v>0</v>
      </c>
      <c r="B304" s="53" t="s">
        <v>137</v>
      </c>
      <c r="C304" s="105">
        <v>405</v>
      </c>
      <c r="D304" s="106" t="s">
        <v>50</v>
      </c>
      <c r="E304" s="107">
        <v>0</v>
      </c>
      <c r="F304" s="146">
        <v>0</v>
      </c>
      <c r="G304" s="146">
        <v>0</v>
      </c>
    </row>
    <row r="305" spans="1:9" ht="25.5" hidden="1" x14ac:dyDescent="0.2">
      <c r="A305" s="92">
        <v>0</v>
      </c>
      <c r="B305" s="53" t="s">
        <v>69</v>
      </c>
      <c r="C305" s="105">
        <v>405</v>
      </c>
      <c r="D305" s="106" t="s">
        <v>51</v>
      </c>
      <c r="E305" s="107">
        <v>0</v>
      </c>
      <c r="F305" s="146">
        <v>0</v>
      </c>
      <c r="G305" s="146">
        <v>0</v>
      </c>
    </row>
    <row r="306" spans="1:9" ht="25.5" hidden="1" x14ac:dyDescent="0.2">
      <c r="A306" s="92">
        <v>0</v>
      </c>
      <c r="B306" s="53" t="s">
        <v>69</v>
      </c>
      <c r="C306" s="105">
        <v>405</v>
      </c>
      <c r="D306" s="106" t="s">
        <v>51</v>
      </c>
      <c r="E306" s="107">
        <v>0</v>
      </c>
      <c r="F306" s="146">
        <v>0</v>
      </c>
      <c r="G306" s="146">
        <v>0</v>
      </c>
    </row>
    <row r="307" spans="1:9" ht="25.5" hidden="1" x14ac:dyDescent="0.2">
      <c r="A307" s="92">
        <v>0</v>
      </c>
      <c r="B307" s="53" t="s">
        <v>69</v>
      </c>
      <c r="C307" s="105">
        <v>405</v>
      </c>
      <c r="D307" s="106" t="s">
        <v>51</v>
      </c>
      <c r="E307" s="107">
        <v>0</v>
      </c>
      <c r="F307" s="146">
        <v>0</v>
      </c>
      <c r="G307" s="146">
        <v>0</v>
      </c>
    </row>
    <row r="308" spans="1:9" ht="63.75" x14ac:dyDescent="0.2">
      <c r="A308" s="92">
        <v>0</v>
      </c>
      <c r="B308" s="53" t="s">
        <v>70</v>
      </c>
      <c r="C308" s="105">
        <v>405</v>
      </c>
      <c r="D308" s="106" t="s">
        <v>50</v>
      </c>
      <c r="E308" s="107">
        <v>100</v>
      </c>
      <c r="F308" s="146">
        <f>F309</f>
        <v>6726.8940000000002</v>
      </c>
      <c r="G308" s="146">
        <f>G309</f>
        <v>3152.616</v>
      </c>
      <c r="H308" s="130"/>
    </row>
    <row r="309" spans="1:9" ht="25.5" x14ac:dyDescent="0.2">
      <c r="A309" s="92">
        <v>0</v>
      </c>
      <c r="B309" s="53" t="s">
        <v>71</v>
      </c>
      <c r="C309" s="105">
        <v>405</v>
      </c>
      <c r="D309" s="106" t="s">
        <v>50</v>
      </c>
      <c r="E309" s="107">
        <v>120</v>
      </c>
      <c r="F309" s="146">
        <v>6726.8940000000002</v>
      </c>
      <c r="G309" s="146">
        <v>3152.616</v>
      </c>
      <c r="H309" s="135"/>
      <c r="I309" s="59"/>
    </row>
    <row r="310" spans="1:9" ht="35.25" customHeight="1" x14ac:dyDescent="0.2">
      <c r="A310" s="92">
        <v>0</v>
      </c>
      <c r="B310" s="53" t="s">
        <v>72</v>
      </c>
      <c r="C310" s="105">
        <v>405</v>
      </c>
      <c r="D310" s="106" t="s">
        <v>50</v>
      </c>
      <c r="E310" s="107">
        <v>200</v>
      </c>
      <c r="F310" s="146">
        <f>F311</f>
        <v>730.81299999999999</v>
      </c>
      <c r="G310" s="146">
        <f>G311</f>
        <v>502.375</v>
      </c>
      <c r="H310" s="130"/>
    </row>
    <row r="311" spans="1:9" ht="36.75" customHeight="1" x14ac:dyDescent="0.2">
      <c r="A311" s="92">
        <v>0</v>
      </c>
      <c r="B311" s="53" t="s">
        <v>73</v>
      </c>
      <c r="C311" s="105">
        <v>405</v>
      </c>
      <c r="D311" s="106" t="s">
        <v>50</v>
      </c>
      <c r="E311" s="107">
        <v>240</v>
      </c>
      <c r="F311" s="146">
        <v>730.81299999999999</v>
      </c>
      <c r="G311" s="146">
        <v>502.375</v>
      </c>
      <c r="H311" s="135"/>
      <c r="I311" s="59"/>
    </row>
    <row r="312" spans="1:9" ht="0.75" hidden="1" customHeight="1" x14ac:dyDescent="0.2">
      <c r="A312" s="92">
        <v>0</v>
      </c>
      <c r="B312" s="53" t="s">
        <v>74</v>
      </c>
      <c r="C312" s="105">
        <v>405</v>
      </c>
      <c r="D312" s="106" t="s">
        <v>50</v>
      </c>
      <c r="E312" s="107">
        <v>800</v>
      </c>
      <c r="F312" s="146">
        <v>0</v>
      </c>
      <c r="G312" s="146">
        <v>0</v>
      </c>
      <c r="H312" s="130"/>
    </row>
    <row r="313" spans="1:9" hidden="1" x14ac:dyDescent="0.2">
      <c r="A313" s="92">
        <v>0</v>
      </c>
      <c r="B313" s="53" t="s">
        <v>75</v>
      </c>
      <c r="C313" s="105">
        <v>405</v>
      </c>
      <c r="D313" s="106" t="s">
        <v>50</v>
      </c>
      <c r="E313" s="107">
        <v>850</v>
      </c>
      <c r="F313" s="146">
        <v>0</v>
      </c>
      <c r="G313" s="146">
        <v>0</v>
      </c>
      <c r="H313" s="130"/>
    </row>
    <row r="314" spans="1:9" hidden="1" x14ac:dyDescent="0.2">
      <c r="A314" s="92">
        <v>0</v>
      </c>
      <c r="B314" s="53" t="s">
        <v>117</v>
      </c>
      <c r="C314" s="105">
        <v>405</v>
      </c>
      <c r="D314" s="106" t="s">
        <v>50</v>
      </c>
      <c r="E314" s="107">
        <v>0</v>
      </c>
      <c r="F314" s="146">
        <v>0</v>
      </c>
      <c r="G314" s="146">
        <v>0</v>
      </c>
      <c r="H314" s="130"/>
    </row>
    <row r="315" spans="1:9" hidden="1" x14ac:dyDescent="0.2">
      <c r="A315" s="92">
        <v>0</v>
      </c>
      <c r="B315" s="53" t="s">
        <v>117</v>
      </c>
      <c r="C315" s="105">
        <v>405</v>
      </c>
      <c r="D315" s="106" t="s">
        <v>50</v>
      </c>
      <c r="E315" s="107">
        <v>0</v>
      </c>
      <c r="F315" s="146">
        <v>0</v>
      </c>
      <c r="G315" s="146">
        <v>0</v>
      </c>
      <c r="H315" s="130"/>
    </row>
    <row r="316" spans="1:9" hidden="1" x14ac:dyDescent="0.2">
      <c r="A316" s="92">
        <v>0</v>
      </c>
      <c r="B316" s="53" t="s">
        <v>117</v>
      </c>
      <c r="C316" s="105">
        <v>405</v>
      </c>
      <c r="D316" s="106" t="s">
        <v>50</v>
      </c>
      <c r="E316" s="107">
        <v>0</v>
      </c>
      <c r="F316" s="146">
        <v>0</v>
      </c>
      <c r="G316" s="146">
        <v>0</v>
      </c>
      <c r="H316" s="130"/>
    </row>
    <row r="317" spans="1:9" ht="63.75" hidden="1" x14ac:dyDescent="0.2">
      <c r="A317" s="92">
        <v>0</v>
      </c>
      <c r="B317" s="53" t="s">
        <v>138</v>
      </c>
      <c r="C317" s="105">
        <v>405</v>
      </c>
      <c r="D317" s="106" t="s">
        <v>50</v>
      </c>
      <c r="E317" s="107">
        <v>0</v>
      </c>
      <c r="F317" s="146">
        <v>0</v>
      </c>
      <c r="G317" s="146">
        <v>0</v>
      </c>
      <c r="H317" s="130"/>
    </row>
    <row r="318" spans="1:9" ht="63.75" hidden="1" x14ac:dyDescent="0.2">
      <c r="A318" s="92">
        <v>0</v>
      </c>
      <c r="B318" s="53" t="s">
        <v>138</v>
      </c>
      <c r="C318" s="105">
        <v>405</v>
      </c>
      <c r="D318" s="106" t="s">
        <v>50</v>
      </c>
      <c r="E318" s="107">
        <v>0</v>
      </c>
      <c r="F318" s="146">
        <v>0</v>
      </c>
      <c r="G318" s="146">
        <v>0</v>
      </c>
      <c r="H318" s="130"/>
    </row>
    <row r="319" spans="1:9" hidden="1" x14ac:dyDescent="0.2">
      <c r="A319" s="92">
        <v>0</v>
      </c>
      <c r="B319" s="53" t="s">
        <v>74</v>
      </c>
      <c r="C319" s="105">
        <v>405</v>
      </c>
      <c r="D319" s="106" t="s">
        <v>50</v>
      </c>
      <c r="E319" s="107">
        <v>800</v>
      </c>
      <c r="F319" s="146">
        <v>0</v>
      </c>
      <c r="G319" s="146">
        <v>0</v>
      </c>
      <c r="H319" s="130"/>
    </row>
    <row r="320" spans="1:9" ht="51" hidden="1" x14ac:dyDescent="0.2">
      <c r="A320" s="92">
        <v>0</v>
      </c>
      <c r="B320" s="53" t="s">
        <v>139</v>
      </c>
      <c r="C320" s="105">
        <v>405</v>
      </c>
      <c r="D320" s="106" t="s">
        <v>50</v>
      </c>
      <c r="E320" s="107">
        <v>810</v>
      </c>
      <c r="F320" s="146">
        <v>0</v>
      </c>
      <c r="G320" s="146">
        <v>0</v>
      </c>
      <c r="H320" s="130"/>
    </row>
    <row r="321" spans="1:8" ht="63.75" hidden="1" x14ac:dyDescent="0.2">
      <c r="A321" s="92">
        <v>0</v>
      </c>
      <c r="B321" s="53" t="s">
        <v>140</v>
      </c>
      <c r="C321" s="105">
        <v>405</v>
      </c>
      <c r="D321" s="106" t="s">
        <v>50</v>
      </c>
      <c r="E321" s="107">
        <v>0</v>
      </c>
      <c r="F321" s="146">
        <v>0</v>
      </c>
      <c r="G321" s="146">
        <v>0</v>
      </c>
      <c r="H321" s="130"/>
    </row>
    <row r="322" spans="1:8" ht="63.75" hidden="1" x14ac:dyDescent="0.2">
      <c r="A322" s="92">
        <v>0</v>
      </c>
      <c r="B322" s="53" t="s">
        <v>140</v>
      </c>
      <c r="C322" s="105">
        <v>405</v>
      </c>
      <c r="D322" s="106" t="s">
        <v>50</v>
      </c>
      <c r="E322" s="107">
        <v>0</v>
      </c>
      <c r="F322" s="146">
        <v>0</v>
      </c>
      <c r="G322" s="146">
        <v>0</v>
      </c>
      <c r="H322" s="130"/>
    </row>
    <row r="323" spans="1:8" hidden="1" x14ac:dyDescent="0.2">
      <c r="A323" s="92">
        <v>0</v>
      </c>
      <c r="B323" s="53" t="s">
        <v>74</v>
      </c>
      <c r="C323" s="105">
        <v>405</v>
      </c>
      <c r="D323" s="106" t="s">
        <v>50</v>
      </c>
      <c r="E323" s="107">
        <v>800</v>
      </c>
      <c r="F323" s="146">
        <v>0</v>
      </c>
      <c r="G323" s="146">
        <v>0</v>
      </c>
      <c r="H323" s="130"/>
    </row>
    <row r="324" spans="1:8" ht="51" hidden="1" x14ac:dyDescent="0.2">
      <c r="A324" s="92">
        <v>0</v>
      </c>
      <c r="B324" s="53" t="s">
        <v>139</v>
      </c>
      <c r="C324" s="105">
        <v>405</v>
      </c>
      <c r="D324" s="106" t="s">
        <v>50</v>
      </c>
      <c r="E324" s="107">
        <v>810</v>
      </c>
      <c r="F324" s="146">
        <v>0</v>
      </c>
      <c r="G324" s="146">
        <v>0</v>
      </c>
      <c r="H324" s="130"/>
    </row>
    <row r="325" spans="1:8" x14ac:dyDescent="0.2">
      <c r="A325" s="92"/>
      <c r="B325" s="53" t="s">
        <v>74</v>
      </c>
      <c r="C325" s="105">
        <v>405</v>
      </c>
      <c r="D325" s="106" t="s">
        <v>50</v>
      </c>
      <c r="E325" s="107">
        <v>800</v>
      </c>
      <c r="F325" s="146">
        <f>F326</f>
        <v>4925.5450000000001</v>
      </c>
      <c r="G325" s="146">
        <f>G326</f>
        <v>4925.5450000000001</v>
      </c>
      <c r="H325" s="130"/>
    </row>
    <row r="326" spans="1:8" ht="51" x14ac:dyDescent="0.2">
      <c r="A326" s="92"/>
      <c r="B326" s="53" t="s">
        <v>139</v>
      </c>
      <c r="C326" s="105">
        <v>405</v>
      </c>
      <c r="D326" s="106" t="s">
        <v>50</v>
      </c>
      <c r="E326" s="107">
        <v>810</v>
      </c>
      <c r="F326" s="146">
        <v>4925.5450000000001</v>
      </c>
      <c r="G326" s="146">
        <v>4925.5450000000001</v>
      </c>
      <c r="H326" s="130"/>
    </row>
    <row r="327" spans="1:8" ht="63.75" hidden="1" x14ac:dyDescent="0.2">
      <c r="A327" s="92">
        <v>0</v>
      </c>
      <c r="B327" s="53" t="s">
        <v>209</v>
      </c>
      <c r="C327" s="105">
        <v>405</v>
      </c>
      <c r="D327" s="106">
        <v>1800000000</v>
      </c>
      <c r="E327" s="107">
        <v>0</v>
      </c>
      <c r="F327" s="146">
        <f>F328</f>
        <v>0</v>
      </c>
      <c r="G327" s="146">
        <f>G328</f>
        <v>0</v>
      </c>
      <c r="H327" s="130"/>
    </row>
    <row r="328" spans="1:8" ht="63.75" hidden="1" x14ac:dyDescent="0.2">
      <c r="A328" s="92">
        <v>0</v>
      </c>
      <c r="B328" s="53" t="s">
        <v>70</v>
      </c>
      <c r="C328" s="105">
        <v>405</v>
      </c>
      <c r="D328" s="106">
        <v>1800000000</v>
      </c>
      <c r="E328" s="107">
        <v>100</v>
      </c>
      <c r="F328" s="146">
        <f>F329</f>
        <v>0</v>
      </c>
      <c r="G328" s="146">
        <f>G329</f>
        <v>0</v>
      </c>
      <c r="H328" s="130"/>
    </row>
    <row r="329" spans="1:8" ht="25.5" hidden="1" x14ac:dyDescent="0.2">
      <c r="A329" s="92">
        <v>0</v>
      </c>
      <c r="B329" s="53" t="s">
        <v>71</v>
      </c>
      <c r="C329" s="105">
        <v>405</v>
      </c>
      <c r="D329" s="106">
        <v>1800000000</v>
      </c>
      <c r="E329" s="107">
        <v>120</v>
      </c>
      <c r="F329" s="146"/>
      <c r="G329" s="146"/>
      <c r="H329" s="130"/>
    </row>
    <row r="330" spans="1:8" ht="42" hidden="1" customHeight="1" x14ac:dyDescent="0.2">
      <c r="A330" s="92"/>
      <c r="B330" s="53" t="s">
        <v>259</v>
      </c>
      <c r="C330" s="105">
        <v>405</v>
      </c>
      <c r="D330" s="106">
        <v>4400000000</v>
      </c>
      <c r="E330" s="107"/>
      <c r="F330" s="146">
        <f>F331</f>
        <v>0</v>
      </c>
      <c r="G330" s="146">
        <f>G331</f>
        <v>0</v>
      </c>
      <c r="H330" s="130"/>
    </row>
    <row r="331" spans="1:8" ht="38.25" hidden="1" x14ac:dyDescent="0.2">
      <c r="A331" s="92"/>
      <c r="B331" s="53" t="s">
        <v>173</v>
      </c>
      <c r="C331" s="105">
        <v>405</v>
      </c>
      <c r="D331" s="106">
        <v>4400000000</v>
      </c>
      <c r="E331" s="107">
        <v>400</v>
      </c>
      <c r="F331" s="146">
        <f>F332</f>
        <v>0</v>
      </c>
      <c r="G331" s="146">
        <f>G332</f>
        <v>0</v>
      </c>
      <c r="H331" s="130"/>
    </row>
    <row r="332" spans="1:8" ht="12" hidden="1" customHeight="1" x14ac:dyDescent="0.2">
      <c r="A332" s="92"/>
      <c r="B332" s="53" t="s">
        <v>174</v>
      </c>
      <c r="C332" s="105">
        <v>405</v>
      </c>
      <c r="D332" s="106">
        <v>4400000000</v>
      </c>
      <c r="E332" s="107">
        <v>410</v>
      </c>
      <c r="F332" s="146"/>
      <c r="G332" s="146"/>
      <c r="H332" s="130"/>
    </row>
    <row r="333" spans="1:8" ht="51" hidden="1" x14ac:dyDescent="0.2">
      <c r="A333" s="92"/>
      <c r="B333" s="53" t="s">
        <v>259</v>
      </c>
      <c r="C333" s="105">
        <v>405</v>
      </c>
      <c r="D333" s="106">
        <v>4400000000</v>
      </c>
      <c r="E333" s="107"/>
      <c r="F333" s="146">
        <f>F334+F337</f>
        <v>0</v>
      </c>
      <c r="G333" s="146">
        <f>G334</f>
        <v>0</v>
      </c>
    </row>
    <row r="334" spans="1:8" ht="38.25" hidden="1" x14ac:dyDescent="0.2">
      <c r="A334" s="92"/>
      <c r="B334" s="53" t="s">
        <v>173</v>
      </c>
      <c r="C334" s="105">
        <v>405</v>
      </c>
      <c r="D334" s="106">
        <v>4400000000</v>
      </c>
      <c r="E334" s="107">
        <v>400</v>
      </c>
      <c r="F334" s="146">
        <f>F335+F336</f>
        <v>0</v>
      </c>
      <c r="G334" s="146">
        <f>G335+G336</f>
        <v>0</v>
      </c>
    </row>
    <row r="335" spans="1:8" hidden="1" x14ac:dyDescent="0.2">
      <c r="A335" s="92"/>
      <c r="B335" s="53" t="s">
        <v>174</v>
      </c>
      <c r="C335" s="105">
        <v>405</v>
      </c>
      <c r="D335" s="106">
        <v>4400000000</v>
      </c>
      <c r="E335" s="107">
        <v>410</v>
      </c>
      <c r="F335" s="146"/>
      <c r="G335" s="146"/>
    </row>
    <row r="336" spans="1:8" ht="103.5" hidden="1" customHeight="1" x14ac:dyDescent="0.2">
      <c r="A336" s="92"/>
      <c r="B336" s="53" t="s">
        <v>249</v>
      </c>
      <c r="C336" s="105">
        <v>405</v>
      </c>
      <c r="D336" s="106">
        <v>4400000000</v>
      </c>
      <c r="E336" s="107">
        <v>460</v>
      </c>
      <c r="F336" s="146"/>
      <c r="G336" s="146"/>
    </row>
    <row r="337" spans="1:7" hidden="1" x14ac:dyDescent="0.2">
      <c r="A337" s="92"/>
      <c r="B337" s="53" t="s">
        <v>74</v>
      </c>
      <c r="C337" s="105">
        <v>405</v>
      </c>
      <c r="D337" s="106">
        <v>4400000000</v>
      </c>
      <c r="E337" s="107">
        <v>800</v>
      </c>
      <c r="F337" s="146">
        <f>F338</f>
        <v>0</v>
      </c>
      <c r="G337" s="146"/>
    </row>
    <row r="338" spans="1:7" hidden="1" x14ac:dyDescent="0.2">
      <c r="A338" s="92"/>
      <c r="B338" s="53" t="s">
        <v>75</v>
      </c>
      <c r="C338" s="105">
        <v>405</v>
      </c>
      <c r="D338" s="106">
        <v>4400000000</v>
      </c>
      <c r="E338" s="107">
        <v>850</v>
      </c>
      <c r="F338" s="146"/>
      <c r="G338" s="146"/>
    </row>
    <row r="339" spans="1:7" x14ac:dyDescent="0.2">
      <c r="A339" s="92">
        <v>0</v>
      </c>
      <c r="B339" s="102" t="s">
        <v>141</v>
      </c>
      <c r="C339" s="103">
        <v>408</v>
      </c>
      <c r="D339" s="104">
        <v>0</v>
      </c>
      <c r="E339" s="143">
        <v>0</v>
      </c>
      <c r="F339" s="151">
        <f>F340</f>
        <v>4280.1779999999999</v>
      </c>
      <c r="G339" s="151">
        <v>0</v>
      </c>
    </row>
    <row r="340" spans="1:7" ht="51" x14ac:dyDescent="0.2">
      <c r="A340" s="92">
        <v>0</v>
      </c>
      <c r="B340" s="53" t="s">
        <v>265</v>
      </c>
      <c r="C340" s="105">
        <v>408</v>
      </c>
      <c r="D340" s="106" t="s">
        <v>52</v>
      </c>
      <c r="E340" s="107">
        <v>0</v>
      </c>
      <c r="F340" s="146">
        <f>F351</f>
        <v>4280.1779999999999</v>
      </c>
      <c r="G340" s="146">
        <v>0</v>
      </c>
    </row>
    <row r="341" spans="1:7" ht="51" hidden="1" x14ac:dyDescent="0.2">
      <c r="A341" s="92">
        <v>0</v>
      </c>
      <c r="B341" s="53" t="s">
        <v>142</v>
      </c>
      <c r="C341" s="105">
        <v>408</v>
      </c>
      <c r="D341" s="106" t="s">
        <v>52</v>
      </c>
      <c r="E341" s="107">
        <v>0</v>
      </c>
      <c r="F341" s="146">
        <v>0</v>
      </c>
      <c r="G341" s="146">
        <v>0</v>
      </c>
    </row>
    <row r="342" spans="1:7" ht="51" hidden="1" x14ac:dyDescent="0.2">
      <c r="A342" s="92">
        <v>0</v>
      </c>
      <c r="B342" s="53" t="s">
        <v>142</v>
      </c>
      <c r="C342" s="105">
        <v>408</v>
      </c>
      <c r="D342" s="106" t="s">
        <v>52</v>
      </c>
      <c r="E342" s="107">
        <v>0</v>
      </c>
      <c r="F342" s="146">
        <v>0</v>
      </c>
      <c r="G342" s="146">
        <v>0</v>
      </c>
    </row>
    <row r="343" spans="1:7" ht="25.5" hidden="1" x14ac:dyDescent="0.2">
      <c r="A343" s="92"/>
      <c r="B343" s="53" t="s">
        <v>96</v>
      </c>
      <c r="C343" s="105">
        <v>408</v>
      </c>
      <c r="D343" s="106">
        <v>800020000</v>
      </c>
      <c r="E343" s="107"/>
      <c r="F343" s="146">
        <f>F344</f>
        <v>0</v>
      </c>
      <c r="G343" s="146"/>
    </row>
    <row r="344" spans="1:7" ht="25.5" hidden="1" x14ac:dyDescent="0.2">
      <c r="A344" s="92"/>
      <c r="B344" s="53" t="s">
        <v>135</v>
      </c>
      <c r="C344" s="105">
        <v>408</v>
      </c>
      <c r="D344" s="106">
        <v>800022000</v>
      </c>
      <c r="E344" s="107"/>
      <c r="F344" s="146">
        <f>F345</f>
        <v>0</v>
      </c>
      <c r="G344" s="146"/>
    </row>
    <row r="345" spans="1:7" ht="25.5" hidden="1" x14ac:dyDescent="0.2">
      <c r="A345" s="92"/>
      <c r="B345" s="53" t="s">
        <v>72</v>
      </c>
      <c r="C345" s="105">
        <v>408</v>
      </c>
      <c r="D345" s="106">
        <v>800022000</v>
      </c>
      <c r="E345" s="107">
        <v>200</v>
      </c>
      <c r="F345" s="146">
        <f>F346</f>
        <v>0</v>
      </c>
      <c r="G345" s="146"/>
    </row>
    <row r="346" spans="1:7" ht="38.25" hidden="1" x14ac:dyDescent="0.2">
      <c r="A346" s="92"/>
      <c r="B346" s="53" t="s">
        <v>73</v>
      </c>
      <c r="C346" s="105">
        <v>408</v>
      </c>
      <c r="D346" s="106">
        <v>800022000</v>
      </c>
      <c r="E346" s="107">
        <v>240</v>
      </c>
      <c r="F346" s="146"/>
      <c r="G346" s="146"/>
    </row>
    <row r="347" spans="1:7" ht="63.75" hidden="1" x14ac:dyDescent="0.2">
      <c r="A347" s="92">
        <v>0</v>
      </c>
      <c r="B347" s="53" t="s">
        <v>98</v>
      </c>
      <c r="C347" s="105">
        <v>408</v>
      </c>
      <c r="D347" s="106" t="s">
        <v>53</v>
      </c>
      <c r="E347" s="107">
        <v>0</v>
      </c>
      <c r="F347" s="146">
        <v>0</v>
      </c>
      <c r="G347" s="146">
        <v>0</v>
      </c>
    </row>
    <row r="348" spans="1:7" ht="63.75" hidden="1" x14ac:dyDescent="0.2">
      <c r="A348" s="92">
        <v>0</v>
      </c>
      <c r="B348" s="53" t="s">
        <v>98</v>
      </c>
      <c r="C348" s="105">
        <v>408</v>
      </c>
      <c r="D348" s="106" t="s">
        <v>53</v>
      </c>
      <c r="E348" s="107">
        <v>0</v>
      </c>
      <c r="F348" s="146">
        <v>0</v>
      </c>
      <c r="G348" s="146">
        <v>0</v>
      </c>
    </row>
    <row r="349" spans="1:7" ht="63.75" hidden="1" x14ac:dyDescent="0.2">
      <c r="A349" s="92">
        <v>0</v>
      </c>
      <c r="B349" s="53" t="s">
        <v>98</v>
      </c>
      <c r="C349" s="105">
        <v>408</v>
      </c>
      <c r="D349" s="106" t="s">
        <v>53</v>
      </c>
      <c r="E349" s="107">
        <v>0</v>
      </c>
      <c r="F349" s="146">
        <v>0</v>
      </c>
      <c r="G349" s="146">
        <v>0</v>
      </c>
    </row>
    <row r="350" spans="1:7" ht="63.75" hidden="1" x14ac:dyDescent="0.2">
      <c r="A350" s="92">
        <v>0</v>
      </c>
      <c r="B350" s="53" t="s">
        <v>98</v>
      </c>
      <c r="C350" s="105">
        <v>408</v>
      </c>
      <c r="D350" s="106" t="s">
        <v>53</v>
      </c>
      <c r="E350" s="107">
        <v>0</v>
      </c>
      <c r="F350" s="146">
        <v>0</v>
      </c>
      <c r="G350" s="146">
        <v>0</v>
      </c>
    </row>
    <row r="351" spans="1:7" x14ac:dyDescent="0.2">
      <c r="A351" s="92">
        <v>0</v>
      </c>
      <c r="B351" s="53" t="s">
        <v>74</v>
      </c>
      <c r="C351" s="105">
        <v>408</v>
      </c>
      <c r="D351" s="106" t="s">
        <v>52</v>
      </c>
      <c r="E351" s="107">
        <v>800</v>
      </c>
      <c r="F351" s="146">
        <f>F352</f>
        <v>4280.1779999999999</v>
      </c>
      <c r="G351" s="146">
        <v>0</v>
      </c>
    </row>
    <row r="352" spans="1:7" ht="51" x14ac:dyDescent="0.2">
      <c r="A352" s="92">
        <v>0</v>
      </c>
      <c r="B352" s="53" t="s">
        <v>139</v>
      </c>
      <c r="C352" s="105">
        <v>408</v>
      </c>
      <c r="D352" s="106" t="s">
        <v>52</v>
      </c>
      <c r="E352" s="107">
        <v>810</v>
      </c>
      <c r="F352" s="146">
        <v>4280.1779999999999</v>
      </c>
      <c r="G352" s="146">
        <v>0</v>
      </c>
    </row>
    <row r="353" spans="1:10" ht="25.5" x14ac:dyDescent="0.2">
      <c r="A353" s="92"/>
      <c r="B353" s="102" t="s">
        <v>104</v>
      </c>
      <c r="C353" s="103">
        <v>412</v>
      </c>
      <c r="D353" s="104">
        <v>0</v>
      </c>
      <c r="E353" s="143">
        <v>0</v>
      </c>
      <c r="F353" s="151">
        <f>F354+F357</f>
        <v>45</v>
      </c>
      <c r="G353" s="151">
        <f>G354+G357</f>
        <v>0</v>
      </c>
    </row>
    <row r="354" spans="1:10" ht="56.25" customHeight="1" x14ac:dyDescent="0.2">
      <c r="A354" s="92"/>
      <c r="B354" s="53" t="s">
        <v>274</v>
      </c>
      <c r="C354" s="105">
        <v>412</v>
      </c>
      <c r="D354" s="106">
        <v>1700000000</v>
      </c>
      <c r="E354" s="107"/>
      <c r="F354" s="146">
        <f>F355</f>
        <v>45</v>
      </c>
      <c r="G354" s="146"/>
    </row>
    <row r="355" spans="1:10" x14ac:dyDescent="0.2">
      <c r="A355" s="92"/>
      <c r="B355" s="53" t="s">
        <v>74</v>
      </c>
      <c r="C355" s="105">
        <v>412</v>
      </c>
      <c r="D355" s="106">
        <v>1700000000</v>
      </c>
      <c r="E355" s="107">
        <v>800</v>
      </c>
      <c r="F355" s="146">
        <f>F356</f>
        <v>45</v>
      </c>
      <c r="G355" s="146"/>
    </row>
    <row r="356" spans="1:10" ht="51" x14ac:dyDescent="0.2">
      <c r="A356" s="92"/>
      <c r="B356" s="53" t="s">
        <v>139</v>
      </c>
      <c r="C356" s="105">
        <v>412</v>
      </c>
      <c r="D356" s="106">
        <v>1700000000</v>
      </c>
      <c r="E356" s="107">
        <v>810</v>
      </c>
      <c r="F356" s="146">
        <v>45</v>
      </c>
      <c r="G356" s="146"/>
      <c r="I356" s="128"/>
      <c r="J356" s="129"/>
    </row>
    <row r="357" spans="1:10" ht="63.75" hidden="1" x14ac:dyDescent="0.2">
      <c r="A357" s="92"/>
      <c r="B357" s="53" t="s">
        <v>209</v>
      </c>
      <c r="C357" s="105">
        <v>412</v>
      </c>
      <c r="D357" s="106">
        <v>1800000000</v>
      </c>
      <c r="E357" s="107"/>
      <c r="F357" s="146">
        <f>F358</f>
        <v>0</v>
      </c>
      <c r="G357" s="146">
        <f>G358</f>
        <v>0</v>
      </c>
    </row>
    <row r="358" spans="1:10" ht="25.5" hidden="1" x14ac:dyDescent="0.2">
      <c r="A358" s="92"/>
      <c r="B358" s="53" t="s">
        <v>72</v>
      </c>
      <c r="C358" s="105">
        <v>412</v>
      </c>
      <c r="D358" s="106">
        <v>1800000000</v>
      </c>
      <c r="E358" s="107">
        <v>200</v>
      </c>
      <c r="F358" s="146">
        <f>F359</f>
        <v>0</v>
      </c>
      <c r="G358" s="146">
        <f>G359</f>
        <v>0</v>
      </c>
    </row>
    <row r="359" spans="1:10" ht="38.25" hidden="1" x14ac:dyDescent="0.2">
      <c r="A359" s="92"/>
      <c r="B359" s="53" t="s">
        <v>73</v>
      </c>
      <c r="C359" s="105">
        <v>412</v>
      </c>
      <c r="D359" s="106">
        <v>1800000000</v>
      </c>
      <c r="E359" s="107">
        <v>240</v>
      </c>
      <c r="F359" s="146"/>
      <c r="G359" s="146"/>
    </row>
    <row r="360" spans="1:10" hidden="1" x14ac:dyDescent="0.2">
      <c r="A360" s="92"/>
      <c r="B360" s="102" t="s">
        <v>189</v>
      </c>
      <c r="C360" s="103">
        <v>502</v>
      </c>
      <c r="D360" s="104"/>
      <c r="E360" s="143"/>
      <c r="F360" s="151">
        <f t="shared" ref="F360:G362" si="10">F361</f>
        <v>0</v>
      </c>
      <c r="G360" s="151">
        <f t="shared" si="10"/>
        <v>0</v>
      </c>
    </row>
    <row r="361" spans="1:10" ht="51" hidden="1" x14ac:dyDescent="0.2">
      <c r="A361" s="92"/>
      <c r="B361" s="53" t="s">
        <v>259</v>
      </c>
      <c r="C361" s="105">
        <v>502</v>
      </c>
      <c r="D361" s="106">
        <v>4400000000</v>
      </c>
      <c r="E361" s="107"/>
      <c r="F361" s="146">
        <f>F362+F364</f>
        <v>0</v>
      </c>
      <c r="G361" s="146">
        <f>G362+G364</f>
        <v>0</v>
      </c>
    </row>
    <row r="362" spans="1:10" ht="38.25" hidden="1" x14ac:dyDescent="0.2">
      <c r="A362" s="92"/>
      <c r="B362" s="53" t="s">
        <v>173</v>
      </c>
      <c r="C362" s="105">
        <v>502</v>
      </c>
      <c r="D362" s="106">
        <v>4400000000</v>
      </c>
      <c r="E362" s="107">
        <v>400</v>
      </c>
      <c r="F362" s="146">
        <f t="shared" si="10"/>
        <v>0</v>
      </c>
      <c r="G362" s="146">
        <f t="shared" si="10"/>
        <v>0</v>
      </c>
    </row>
    <row r="363" spans="1:10" hidden="1" x14ac:dyDescent="0.2">
      <c r="A363" s="92"/>
      <c r="B363" s="53" t="s">
        <v>174</v>
      </c>
      <c r="C363" s="105">
        <v>502</v>
      </c>
      <c r="D363" s="106">
        <v>4400000000</v>
      </c>
      <c r="E363" s="107">
        <v>410</v>
      </c>
      <c r="F363" s="146"/>
      <c r="G363" s="146"/>
    </row>
    <row r="364" spans="1:10" hidden="1" x14ac:dyDescent="0.2">
      <c r="A364" s="92"/>
      <c r="B364" s="53" t="s">
        <v>74</v>
      </c>
      <c r="C364" s="105">
        <v>502</v>
      </c>
      <c r="D364" s="106">
        <v>4400000000</v>
      </c>
      <c r="E364" s="107">
        <v>800</v>
      </c>
      <c r="F364" s="146">
        <f>F365</f>
        <v>0</v>
      </c>
      <c r="G364" s="146">
        <f>G365</f>
        <v>0</v>
      </c>
    </row>
    <row r="365" spans="1:10" ht="51" hidden="1" x14ac:dyDescent="0.2">
      <c r="A365" s="92"/>
      <c r="B365" s="53" t="s">
        <v>139</v>
      </c>
      <c r="C365" s="105">
        <v>502</v>
      </c>
      <c r="D365" s="106">
        <v>4400000000</v>
      </c>
      <c r="E365" s="107">
        <v>810</v>
      </c>
      <c r="F365" s="146"/>
      <c r="G365" s="146"/>
    </row>
    <row r="366" spans="1:10" x14ac:dyDescent="0.2">
      <c r="A366" s="92">
        <v>0</v>
      </c>
      <c r="B366" s="102" t="s">
        <v>143</v>
      </c>
      <c r="C366" s="103">
        <v>701</v>
      </c>
      <c r="D366" s="104">
        <v>0</v>
      </c>
      <c r="E366" s="143">
        <v>0</v>
      </c>
      <c r="F366" s="151">
        <f>F367+F382+F385</f>
        <v>10128.245999999999</v>
      </c>
      <c r="G366" s="151">
        <f>G367+G382+G385</f>
        <v>0</v>
      </c>
    </row>
    <row r="367" spans="1:10" ht="76.5" x14ac:dyDescent="0.2">
      <c r="A367" s="92">
        <v>0</v>
      </c>
      <c r="B367" s="53" t="s">
        <v>266</v>
      </c>
      <c r="C367" s="105">
        <v>701</v>
      </c>
      <c r="D367" s="106" t="s">
        <v>54</v>
      </c>
      <c r="E367" s="107">
        <v>0</v>
      </c>
      <c r="F367" s="146">
        <f>F373</f>
        <v>10042.223</v>
      </c>
      <c r="G367" s="146">
        <f>G373</f>
        <v>0</v>
      </c>
    </row>
    <row r="368" spans="1:10" ht="76.5" hidden="1" x14ac:dyDescent="0.2">
      <c r="A368" s="92">
        <v>0</v>
      </c>
      <c r="B368" s="53" t="s">
        <v>144</v>
      </c>
      <c r="C368" s="105">
        <v>701</v>
      </c>
      <c r="D368" s="106" t="s">
        <v>54</v>
      </c>
      <c r="E368" s="107">
        <v>0</v>
      </c>
      <c r="F368" s="146">
        <v>0</v>
      </c>
      <c r="G368" s="146">
        <v>0</v>
      </c>
    </row>
    <row r="369" spans="1:7" ht="63.75" hidden="1" x14ac:dyDescent="0.2">
      <c r="A369" s="92">
        <v>0</v>
      </c>
      <c r="B369" s="53" t="s">
        <v>98</v>
      </c>
      <c r="C369" s="105">
        <v>701</v>
      </c>
      <c r="D369" s="106" t="s">
        <v>55</v>
      </c>
      <c r="E369" s="107">
        <v>0</v>
      </c>
      <c r="F369" s="146">
        <v>0</v>
      </c>
      <c r="G369" s="146">
        <v>0</v>
      </c>
    </row>
    <row r="370" spans="1:7" ht="63.75" hidden="1" x14ac:dyDescent="0.2">
      <c r="A370" s="92">
        <v>0</v>
      </c>
      <c r="B370" s="53" t="s">
        <v>98</v>
      </c>
      <c r="C370" s="105">
        <v>701</v>
      </c>
      <c r="D370" s="106" t="s">
        <v>55</v>
      </c>
      <c r="E370" s="107">
        <v>0</v>
      </c>
      <c r="F370" s="146">
        <v>0</v>
      </c>
      <c r="G370" s="146">
        <v>0</v>
      </c>
    </row>
    <row r="371" spans="1:7" ht="63.75" hidden="1" x14ac:dyDescent="0.2">
      <c r="A371" s="92">
        <v>0</v>
      </c>
      <c r="B371" s="53" t="s">
        <v>98</v>
      </c>
      <c r="C371" s="105">
        <v>701</v>
      </c>
      <c r="D371" s="106" t="s">
        <v>55</v>
      </c>
      <c r="E371" s="107">
        <v>0</v>
      </c>
      <c r="F371" s="146">
        <v>0</v>
      </c>
      <c r="G371" s="146">
        <v>0</v>
      </c>
    </row>
    <row r="372" spans="1:7" ht="63.75" hidden="1" x14ac:dyDescent="0.2">
      <c r="A372" s="92">
        <v>0</v>
      </c>
      <c r="B372" s="53" t="s">
        <v>98</v>
      </c>
      <c r="C372" s="105">
        <v>701</v>
      </c>
      <c r="D372" s="106" t="s">
        <v>55</v>
      </c>
      <c r="E372" s="107">
        <v>0</v>
      </c>
      <c r="F372" s="146">
        <v>0</v>
      </c>
      <c r="G372" s="146">
        <v>0</v>
      </c>
    </row>
    <row r="373" spans="1:7" ht="37.5" customHeight="1" x14ac:dyDescent="0.2">
      <c r="A373" s="92">
        <v>0</v>
      </c>
      <c r="B373" s="53" t="s">
        <v>99</v>
      </c>
      <c r="C373" s="105">
        <v>701</v>
      </c>
      <c r="D373" s="106" t="s">
        <v>54</v>
      </c>
      <c r="E373" s="107">
        <v>600</v>
      </c>
      <c r="F373" s="146">
        <f>F374</f>
        <v>10042.223</v>
      </c>
      <c r="G373" s="146">
        <v>0</v>
      </c>
    </row>
    <row r="374" spans="1:7" ht="15.75" customHeight="1" x14ac:dyDescent="0.2">
      <c r="A374" s="92">
        <v>0</v>
      </c>
      <c r="B374" s="53" t="s">
        <v>100</v>
      </c>
      <c r="C374" s="105">
        <v>701</v>
      </c>
      <c r="D374" s="106" t="s">
        <v>54</v>
      </c>
      <c r="E374" s="107">
        <v>620</v>
      </c>
      <c r="F374" s="146">
        <v>10042.223</v>
      </c>
      <c r="G374" s="146">
        <v>0</v>
      </c>
    </row>
    <row r="375" spans="1:7" ht="76.5" hidden="1" x14ac:dyDescent="0.2">
      <c r="A375" s="92">
        <v>0</v>
      </c>
      <c r="B375" s="53" t="s">
        <v>175</v>
      </c>
      <c r="C375" s="105">
        <v>701</v>
      </c>
      <c r="D375" s="106" t="s">
        <v>177</v>
      </c>
      <c r="E375" s="107">
        <v>0</v>
      </c>
      <c r="F375" s="146">
        <f>F376</f>
        <v>0</v>
      </c>
      <c r="G375" s="146">
        <f>G376</f>
        <v>0</v>
      </c>
    </row>
    <row r="376" spans="1:7" ht="78" hidden="1" customHeight="1" x14ac:dyDescent="0.2">
      <c r="A376" s="92">
        <v>0</v>
      </c>
      <c r="B376" s="53" t="s">
        <v>111</v>
      </c>
      <c r="C376" s="105">
        <v>701</v>
      </c>
      <c r="D376" s="106" t="s">
        <v>178</v>
      </c>
      <c r="E376" s="107">
        <v>0</v>
      </c>
      <c r="F376" s="146">
        <f>F379</f>
        <v>0</v>
      </c>
      <c r="G376" s="146">
        <f>G379</f>
        <v>0</v>
      </c>
    </row>
    <row r="377" spans="1:7" ht="76.5" hidden="1" x14ac:dyDescent="0.2">
      <c r="A377" s="92">
        <v>0</v>
      </c>
      <c r="B377" s="53" t="s">
        <v>111</v>
      </c>
      <c r="C377" s="105">
        <v>701</v>
      </c>
      <c r="D377" s="106" t="s">
        <v>56</v>
      </c>
      <c r="E377" s="107">
        <v>0</v>
      </c>
      <c r="F377" s="146">
        <v>0</v>
      </c>
      <c r="G377" s="146">
        <v>0</v>
      </c>
    </row>
    <row r="378" spans="1:7" ht="76.5" hidden="1" x14ac:dyDescent="0.2">
      <c r="A378" s="92">
        <v>0</v>
      </c>
      <c r="B378" s="53" t="s">
        <v>111</v>
      </c>
      <c r="C378" s="105">
        <v>701</v>
      </c>
      <c r="D378" s="106" t="s">
        <v>56</v>
      </c>
      <c r="E378" s="107">
        <v>0</v>
      </c>
      <c r="F378" s="146">
        <v>0</v>
      </c>
      <c r="G378" s="146">
        <v>0</v>
      </c>
    </row>
    <row r="379" spans="1:7" ht="54" hidden="1" customHeight="1" x14ac:dyDescent="0.2">
      <c r="A379" s="92">
        <v>0</v>
      </c>
      <c r="B379" s="53" t="s">
        <v>145</v>
      </c>
      <c r="C379" s="105">
        <v>701</v>
      </c>
      <c r="D379" s="106" t="s">
        <v>179</v>
      </c>
      <c r="E379" s="107">
        <v>0</v>
      </c>
      <c r="F379" s="146">
        <f>F380</f>
        <v>0</v>
      </c>
      <c r="G379" s="146">
        <f>G380</f>
        <v>0</v>
      </c>
    </row>
    <row r="380" spans="1:7" ht="28.15" hidden="1" customHeight="1" x14ac:dyDescent="0.2">
      <c r="A380" s="92">
        <v>0</v>
      </c>
      <c r="B380" s="53" t="s">
        <v>99</v>
      </c>
      <c r="C380" s="105">
        <v>701</v>
      </c>
      <c r="D380" s="106" t="s">
        <v>179</v>
      </c>
      <c r="E380" s="107">
        <v>600</v>
      </c>
      <c r="F380" s="146">
        <f>F381</f>
        <v>0</v>
      </c>
      <c r="G380" s="146">
        <f>G381</f>
        <v>0</v>
      </c>
    </row>
    <row r="381" spans="1:7" ht="0.75" hidden="1" customHeight="1" x14ac:dyDescent="0.2">
      <c r="A381" s="92">
        <v>0</v>
      </c>
      <c r="B381" s="53" t="s">
        <v>100</v>
      </c>
      <c r="C381" s="105">
        <v>701</v>
      </c>
      <c r="D381" s="106" t="s">
        <v>179</v>
      </c>
      <c r="E381" s="107">
        <v>620</v>
      </c>
      <c r="F381" s="146"/>
      <c r="G381" s="146"/>
    </row>
    <row r="382" spans="1:7" ht="51.75" customHeight="1" x14ac:dyDescent="0.2">
      <c r="A382" s="92"/>
      <c r="B382" s="53" t="s">
        <v>280</v>
      </c>
      <c r="C382" s="105">
        <v>701</v>
      </c>
      <c r="D382" s="106">
        <v>4100000000</v>
      </c>
      <c r="E382" s="107"/>
      <c r="F382" s="146">
        <f>F383</f>
        <v>86.022999999999996</v>
      </c>
      <c r="G382" s="146"/>
    </row>
    <row r="383" spans="1:7" ht="38.25" x14ac:dyDescent="0.2">
      <c r="A383" s="92"/>
      <c r="B383" s="53" t="s">
        <v>99</v>
      </c>
      <c r="C383" s="105">
        <v>701</v>
      </c>
      <c r="D383" s="106">
        <v>4100000000</v>
      </c>
      <c r="E383" s="107">
        <v>600</v>
      </c>
      <c r="F383" s="146">
        <f>F384</f>
        <v>86.022999999999996</v>
      </c>
      <c r="G383" s="146"/>
    </row>
    <row r="384" spans="1:7" ht="18.399999999999999" customHeight="1" x14ac:dyDescent="0.2">
      <c r="A384" s="92"/>
      <c r="B384" s="53" t="s">
        <v>100</v>
      </c>
      <c r="C384" s="105">
        <v>701</v>
      </c>
      <c r="D384" s="106">
        <v>4100000000</v>
      </c>
      <c r="E384" s="107">
        <v>620</v>
      </c>
      <c r="F384" s="146">
        <v>86.022999999999996</v>
      </c>
      <c r="G384" s="146"/>
    </row>
    <row r="385" spans="1:10" ht="51" hidden="1" x14ac:dyDescent="0.2">
      <c r="A385" s="92"/>
      <c r="B385" s="53" t="s">
        <v>259</v>
      </c>
      <c r="C385" s="105">
        <v>701</v>
      </c>
      <c r="D385" s="106">
        <v>4400000000</v>
      </c>
      <c r="E385" s="107"/>
      <c r="F385" s="146">
        <f>F386</f>
        <v>0</v>
      </c>
      <c r="G385" s="146">
        <f>G386</f>
        <v>0</v>
      </c>
    </row>
    <row r="386" spans="1:10" ht="38.25" hidden="1" x14ac:dyDescent="0.2">
      <c r="A386" s="92"/>
      <c r="B386" s="53" t="s">
        <v>173</v>
      </c>
      <c r="C386" s="105">
        <v>701</v>
      </c>
      <c r="D386" s="106">
        <v>4400000000</v>
      </c>
      <c r="E386" s="107">
        <v>400</v>
      </c>
      <c r="F386" s="146">
        <f>F387</f>
        <v>0</v>
      </c>
      <c r="G386" s="146">
        <f>G387</f>
        <v>0</v>
      </c>
    </row>
    <row r="387" spans="1:10" ht="18.399999999999999" hidden="1" customHeight="1" x14ac:dyDescent="0.2">
      <c r="A387" s="92"/>
      <c r="B387" s="53" t="s">
        <v>174</v>
      </c>
      <c r="C387" s="105">
        <v>701</v>
      </c>
      <c r="D387" s="106">
        <v>4400000000</v>
      </c>
      <c r="E387" s="107">
        <v>410</v>
      </c>
      <c r="F387" s="146"/>
      <c r="G387" s="146"/>
    </row>
    <row r="388" spans="1:10" x14ac:dyDescent="0.2">
      <c r="A388" s="92">
        <v>0</v>
      </c>
      <c r="B388" s="102" t="s">
        <v>78</v>
      </c>
      <c r="C388" s="103">
        <v>702</v>
      </c>
      <c r="D388" s="104">
        <v>0</v>
      </c>
      <c r="E388" s="143">
        <v>0</v>
      </c>
      <c r="F388" s="151">
        <f>F389+F427</f>
        <v>34058.175000000003</v>
      </c>
      <c r="G388" s="151">
        <f>G389+G427</f>
        <v>4857</v>
      </c>
    </row>
    <row r="389" spans="1:10" ht="76.5" x14ac:dyDescent="0.2">
      <c r="A389" s="92">
        <v>0</v>
      </c>
      <c r="B389" s="53" t="s">
        <v>266</v>
      </c>
      <c r="C389" s="105">
        <v>702</v>
      </c>
      <c r="D389" s="106" t="s">
        <v>54</v>
      </c>
      <c r="E389" s="107">
        <v>0</v>
      </c>
      <c r="F389" s="146">
        <f>F395</f>
        <v>33886.129000000001</v>
      </c>
      <c r="G389" s="146">
        <f>G395</f>
        <v>4857</v>
      </c>
    </row>
    <row r="390" spans="1:10" ht="76.5" hidden="1" x14ac:dyDescent="0.2">
      <c r="A390" s="92">
        <v>0</v>
      </c>
      <c r="B390" s="53" t="s">
        <v>144</v>
      </c>
      <c r="C390" s="105">
        <v>702</v>
      </c>
      <c r="D390" s="106" t="s">
        <v>54</v>
      </c>
      <c r="E390" s="107">
        <v>0</v>
      </c>
      <c r="F390" s="146">
        <v>0</v>
      </c>
      <c r="G390" s="146">
        <v>0</v>
      </c>
    </row>
    <row r="391" spans="1:10" ht="63.75" hidden="1" x14ac:dyDescent="0.2">
      <c r="A391" s="92">
        <v>0</v>
      </c>
      <c r="B391" s="53" t="s">
        <v>98</v>
      </c>
      <c r="C391" s="105">
        <v>702</v>
      </c>
      <c r="D391" s="106" t="s">
        <v>57</v>
      </c>
      <c r="E391" s="107">
        <v>0</v>
      </c>
      <c r="F391" s="146">
        <v>0</v>
      </c>
      <c r="G391" s="146">
        <v>0</v>
      </c>
    </row>
    <row r="392" spans="1:10" ht="63.75" hidden="1" x14ac:dyDescent="0.2">
      <c r="A392" s="92">
        <v>0</v>
      </c>
      <c r="B392" s="53" t="s">
        <v>98</v>
      </c>
      <c r="C392" s="105">
        <v>702</v>
      </c>
      <c r="D392" s="106" t="s">
        <v>57</v>
      </c>
      <c r="E392" s="107">
        <v>0</v>
      </c>
      <c r="F392" s="146">
        <v>0</v>
      </c>
      <c r="G392" s="146">
        <v>0</v>
      </c>
    </row>
    <row r="393" spans="1:10" ht="63.75" hidden="1" x14ac:dyDescent="0.2">
      <c r="A393" s="92">
        <v>0</v>
      </c>
      <c r="B393" s="53" t="s">
        <v>98</v>
      </c>
      <c r="C393" s="105">
        <v>702</v>
      </c>
      <c r="D393" s="106" t="s">
        <v>57</v>
      </c>
      <c r="E393" s="107">
        <v>0</v>
      </c>
      <c r="F393" s="146">
        <v>0</v>
      </c>
      <c r="G393" s="146">
        <v>0</v>
      </c>
    </row>
    <row r="394" spans="1:10" ht="63.75" hidden="1" x14ac:dyDescent="0.2">
      <c r="A394" s="92">
        <v>0</v>
      </c>
      <c r="B394" s="53" t="s">
        <v>98</v>
      </c>
      <c r="C394" s="105">
        <v>702</v>
      </c>
      <c r="D394" s="106" t="s">
        <v>57</v>
      </c>
      <c r="E394" s="107">
        <v>0</v>
      </c>
      <c r="F394" s="146">
        <v>0</v>
      </c>
      <c r="G394" s="146">
        <v>0</v>
      </c>
    </row>
    <row r="395" spans="1:10" ht="38.25" x14ac:dyDescent="0.2">
      <c r="A395" s="92">
        <v>0</v>
      </c>
      <c r="B395" s="53" t="s">
        <v>99</v>
      </c>
      <c r="C395" s="105">
        <v>702</v>
      </c>
      <c r="D395" s="106" t="s">
        <v>54</v>
      </c>
      <c r="E395" s="107">
        <v>600</v>
      </c>
      <c r="F395" s="146">
        <f>F396</f>
        <v>33886.129000000001</v>
      </c>
      <c r="G395" s="146">
        <f>G396</f>
        <v>4857</v>
      </c>
    </row>
    <row r="396" spans="1:10" s="16" customFormat="1" x14ac:dyDescent="0.2">
      <c r="A396" s="92">
        <v>0</v>
      </c>
      <c r="B396" s="53" t="s">
        <v>100</v>
      </c>
      <c r="C396" s="105">
        <v>702</v>
      </c>
      <c r="D396" s="106" t="s">
        <v>54</v>
      </c>
      <c r="E396" s="107">
        <v>620</v>
      </c>
      <c r="F396" s="146">
        <v>33886.129000000001</v>
      </c>
      <c r="G396" s="146">
        <v>4857</v>
      </c>
      <c r="H396" s="19"/>
      <c r="I396" s="15"/>
      <c r="J396"/>
    </row>
    <row r="397" spans="1:10" ht="76.5" hidden="1" x14ac:dyDescent="0.2">
      <c r="A397" s="92">
        <v>0</v>
      </c>
      <c r="B397" s="53" t="s">
        <v>175</v>
      </c>
      <c r="C397" s="105">
        <v>702</v>
      </c>
      <c r="D397" s="106" t="s">
        <v>180</v>
      </c>
      <c r="E397" s="107">
        <v>0</v>
      </c>
      <c r="F397" s="146">
        <f>F398+F401</f>
        <v>0</v>
      </c>
      <c r="G397" s="146">
        <f>G398+G401</f>
        <v>0</v>
      </c>
      <c r="I397" s="16"/>
      <c r="J397" s="16"/>
    </row>
    <row r="398" spans="1:10" s="10" customFormat="1" ht="69.75" hidden="1" customHeight="1" x14ac:dyDescent="0.2">
      <c r="A398" s="92"/>
      <c r="B398" s="53" t="s">
        <v>198</v>
      </c>
      <c r="C398" s="105">
        <v>702</v>
      </c>
      <c r="D398" s="106" t="s">
        <v>197</v>
      </c>
      <c r="E398" s="107"/>
      <c r="F398" s="146">
        <f>F399</f>
        <v>0</v>
      </c>
      <c r="G398" s="146"/>
      <c r="H398" s="131"/>
      <c r="I398"/>
      <c r="J398"/>
    </row>
    <row r="399" spans="1:10" s="10" customFormat="1" ht="27" hidden="1" customHeight="1" x14ac:dyDescent="0.2">
      <c r="A399" s="92"/>
      <c r="B399" s="53" t="s">
        <v>99</v>
      </c>
      <c r="C399" s="105">
        <v>702</v>
      </c>
      <c r="D399" s="106" t="s">
        <v>197</v>
      </c>
      <c r="E399" s="107">
        <v>600</v>
      </c>
      <c r="F399" s="146">
        <f>F400</f>
        <v>0</v>
      </c>
      <c r="G399" s="146"/>
      <c r="H399" s="131"/>
    </row>
    <row r="400" spans="1:10" s="10" customFormat="1" hidden="1" x14ac:dyDescent="0.2">
      <c r="A400" s="92"/>
      <c r="B400" s="53" t="s">
        <v>100</v>
      </c>
      <c r="C400" s="105">
        <v>702</v>
      </c>
      <c r="D400" s="106" t="s">
        <v>197</v>
      </c>
      <c r="E400" s="107">
        <v>620</v>
      </c>
      <c r="F400" s="146"/>
      <c r="G400" s="146"/>
      <c r="H400" s="131"/>
    </row>
    <row r="401" spans="1:10" ht="66.400000000000006" hidden="1" customHeight="1" x14ac:dyDescent="0.2">
      <c r="A401" s="92">
        <v>0</v>
      </c>
      <c r="B401" s="53" t="s">
        <v>111</v>
      </c>
      <c r="C401" s="105">
        <v>702</v>
      </c>
      <c r="D401" s="106" t="s">
        <v>181</v>
      </c>
      <c r="E401" s="107">
        <v>0</v>
      </c>
      <c r="F401" s="146">
        <f>F404</f>
        <v>0</v>
      </c>
      <c r="G401" s="146">
        <f>G404</f>
        <v>0</v>
      </c>
      <c r="I401" s="10"/>
      <c r="J401" s="10"/>
    </row>
    <row r="402" spans="1:10" ht="76.5" hidden="1" x14ac:dyDescent="0.2">
      <c r="A402" s="92">
        <v>0</v>
      </c>
      <c r="B402" s="53" t="s">
        <v>111</v>
      </c>
      <c r="C402" s="105">
        <v>702</v>
      </c>
      <c r="D402" s="106" t="s">
        <v>58</v>
      </c>
      <c r="E402" s="107">
        <v>0</v>
      </c>
      <c r="F402" s="146">
        <v>0</v>
      </c>
      <c r="G402" s="146">
        <v>0</v>
      </c>
    </row>
    <row r="403" spans="1:10" ht="76.5" hidden="1" x14ac:dyDescent="0.2">
      <c r="A403" s="92">
        <v>0</v>
      </c>
      <c r="B403" s="53" t="s">
        <v>111</v>
      </c>
      <c r="C403" s="105">
        <v>702</v>
      </c>
      <c r="D403" s="106" t="s">
        <v>58</v>
      </c>
      <c r="E403" s="107">
        <v>0</v>
      </c>
      <c r="F403" s="146">
        <v>0</v>
      </c>
      <c r="G403" s="146">
        <v>0</v>
      </c>
    </row>
    <row r="404" spans="1:10" ht="51" hidden="1" customHeight="1" x14ac:dyDescent="0.2">
      <c r="A404" s="92">
        <v>0</v>
      </c>
      <c r="B404" s="53" t="s">
        <v>145</v>
      </c>
      <c r="C404" s="105">
        <v>702</v>
      </c>
      <c r="D404" s="106" t="s">
        <v>182</v>
      </c>
      <c r="E404" s="107">
        <v>0</v>
      </c>
      <c r="F404" s="146">
        <f>F405</f>
        <v>0</v>
      </c>
      <c r="G404" s="146">
        <f>G405</f>
        <v>0</v>
      </c>
    </row>
    <row r="405" spans="1:10" ht="28.15" hidden="1" customHeight="1" x14ac:dyDescent="0.2">
      <c r="A405" s="92">
        <v>0</v>
      </c>
      <c r="B405" s="53" t="s">
        <v>99</v>
      </c>
      <c r="C405" s="105">
        <v>702</v>
      </c>
      <c r="D405" s="106" t="s">
        <v>182</v>
      </c>
      <c r="E405" s="107">
        <v>600</v>
      </c>
      <c r="F405" s="146">
        <f>F406</f>
        <v>0</v>
      </c>
      <c r="G405" s="146">
        <f>G406</f>
        <v>0</v>
      </c>
    </row>
    <row r="406" spans="1:10" s="16" customFormat="1" hidden="1" x14ac:dyDescent="0.2">
      <c r="A406" s="92">
        <v>0</v>
      </c>
      <c r="B406" s="53" t="s">
        <v>100</v>
      </c>
      <c r="C406" s="105">
        <v>702</v>
      </c>
      <c r="D406" s="106" t="s">
        <v>182</v>
      </c>
      <c r="E406" s="107">
        <v>620</v>
      </c>
      <c r="F406" s="146"/>
      <c r="G406" s="146"/>
      <c r="H406" s="19"/>
      <c r="I406"/>
      <c r="J406"/>
    </row>
    <row r="407" spans="1:10" s="10" customFormat="1" ht="51" hidden="1" x14ac:dyDescent="0.2">
      <c r="A407" s="92"/>
      <c r="B407" s="53" t="s">
        <v>200</v>
      </c>
      <c r="C407" s="105">
        <v>702</v>
      </c>
      <c r="D407" s="106" t="s">
        <v>199</v>
      </c>
      <c r="E407" s="107"/>
      <c r="F407" s="146">
        <f>F408</f>
        <v>0</v>
      </c>
      <c r="G407" s="146">
        <f>G408</f>
        <v>0</v>
      </c>
      <c r="H407" s="131"/>
      <c r="I407" s="16"/>
      <c r="J407" s="16"/>
    </row>
    <row r="408" spans="1:10" s="10" customFormat="1" ht="30" hidden="1" customHeight="1" x14ac:dyDescent="0.2">
      <c r="A408" s="92"/>
      <c r="B408" s="53" t="s">
        <v>99</v>
      </c>
      <c r="C408" s="105">
        <v>702</v>
      </c>
      <c r="D408" s="106" t="s">
        <v>199</v>
      </c>
      <c r="E408" s="107">
        <v>600</v>
      </c>
      <c r="F408" s="146">
        <f>F409</f>
        <v>0</v>
      </c>
      <c r="G408" s="146">
        <f>G409</f>
        <v>0</v>
      </c>
      <c r="H408" s="131"/>
    </row>
    <row r="409" spans="1:10" s="10" customFormat="1" hidden="1" x14ac:dyDescent="0.2">
      <c r="A409" s="92"/>
      <c r="B409" s="53" t="s">
        <v>100</v>
      </c>
      <c r="C409" s="105">
        <v>702</v>
      </c>
      <c r="D409" s="106" t="s">
        <v>199</v>
      </c>
      <c r="E409" s="107">
        <v>620</v>
      </c>
      <c r="F409" s="146"/>
      <c r="G409" s="146"/>
      <c r="H409" s="131"/>
    </row>
    <row r="410" spans="1:10" ht="76.5" hidden="1" x14ac:dyDescent="0.2">
      <c r="A410" s="92">
        <v>0</v>
      </c>
      <c r="B410" s="53" t="s">
        <v>175</v>
      </c>
      <c r="C410" s="105">
        <v>702</v>
      </c>
      <c r="D410" s="106" t="s">
        <v>183</v>
      </c>
      <c r="E410" s="107">
        <v>0</v>
      </c>
      <c r="F410" s="146">
        <f>F411</f>
        <v>0</v>
      </c>
      <c r="G410" s="146">
        <f>G411</f>
        <v>0</v>
      </c>
      <c r="I410" s="10"/>
      <c r="J410" s="10"/>
    </row>
    <row r="411" spans="1:10" ht="66.75" hidden="1" customHeight="1" x14ac:dyDescent="0.2">
      <c r="A411" s="92">
        <v>0</v>
      </c>
      <c r="B411" s="53" t="s">
        <v>111</v>
      </c>
      <c r="C411" s="105">
        <v>702</v>
      </c>
      <c r="D411" s="106">
        <v>600372000</v>
      </c>
      <c r="E411" s="107">
        <v>0</v>
      </c>
      <c r="F411" s="146">
        <f>F414</f>
        <v>0</v>
      </c>
      <c r="G411" s="146">
        <f>G414</f>
        <v>0</v>
      </c>
    </row>
    <row r="412" spans="1:10" ht="76.5" hidden="1" x14ac:dyDescent="0.2">
      <c r="A412" s="92">
        <v>0</v>
      </c>
      <c r="B412" s="53" t="s">
        <v>111</v>
      </c>
      <c r="C412" s="105">
        <v>702</v>
      </c>
      <c r="D412" s="106" t="s">
        <v>59</v>
      </c>
      <c r="E412" s="107">
        <v>0</v>
      </c>
      <c r="F412" s="146">
        <v>0</v>
      </c>
      <c r="G412" s="146">
        <v>0</v>
      </c>
    </row>
    <row r="413" spans="1:10" ht="76.5" hidden="1" x14ac:dyDescent="0.2">
      <c r="A413" s="92">
        <v>0</v>
      </c>
      <c r="B413" s="53" t="s">
        <v>111</v>
      </c>
      <c r="C413" s="105">
        <v>702</v>
      </c>
      <c r="D413" s="106" t="s">
        <v>59</v>
      </c>
      <c r="E413" s="107">
        <v>0</v>
      </c>
      <c r="F413" s="146">
        <v>0</v>
      </c>
      <c r="G413" s="146">
        <v>0</v>
      </c>
    </row>
    <row r="414" spans="1:10" ht="40.9" hidden="1" customHeight="1" x14ac:dyDescent="0.2">
      <c r="A414" s="92">
        <v>0</v>
      </c>
      <c r="B414" s="53" t="s">
        <v>145</v>
      </c>
      <c r="C414" s="105">
        <v>702</v>
      </c>
      <c r="D414" s="106" t="s">
        <v>184</v>
      </c>
      <c r="E414" s="107">
        <v>0</v>
      </c>
      <c r="F414" s="146">
        <f>F415</f>
        <v>0</v>
      </c>
      <c r="G414" s="146">
        <f>G415</f>
        <v>0</v>
      </c>
    </row>
    <row r="415" spans="1:10" ht="29.1" hidden="1" customHeight="1" x14ac:dyDescent="0.2">
      <c r="A415" s="92">
        <v>0</v>
      </c>
      <c r="B415" s="53" t="s">
        <v>99</v>
      </c>
      <c r="C415" s="105">
        <v>702</v>
      </c>
      <c r="D415" s="106" t="s">
        <v>184</v>
      </c>
      <c r="E415" s="107">
        <v>600</v>
      </c>
      <c r="F415" s="146">
        <f>F416</f>
        <v>0</v>
      </c>
      <c r="G415" s="146">
        <f>G416</f>
        <v>0</v>
      </c>
    </row>
    <row r="416" spans="1:10" hidden="1" x14ac:dyDescent="0.2">
      <c r="A416" s="92">
        <v>0</v>
      </c>
      <c r="B416" s="53" t="s">
        <v>100</v>
      </c>
      <c r="C416" s="105">
        <v>702</v>
      </c>
      <c r="D416" s="106" t="s">
        <v>184</v>
      </c>
      <c r="E416" s="107">
        <v>620</v>
      </c>
      <c r="F416" s="146"/>
      <c r="G416" s="146"/>
    </row>
    <row r="417" spans="1:7" hidden="1" x14ac:dyDescent="0.2">
      <c r="A417" s="92">
        <v>0</v>
      </c>
      <c r="B417" s="53" t="s">
        <v>109</v>
      </c>
      <c r="C417" s="105">
        <v>707</v>
      </c>
      <c r="D417" s="106">
        <v>0</v>
      </c>
      <c r="E417" s="107">
        <v>0</v>
      </c>
      <c r="F417" s="146">
        <v>0</v>
      </c>
      <c r="G417" s="146">
        <v>0</v>
      </c>
    </row>
    <row r="418" spans="1:7" ht="25.5" hidden="1" x14ac:dyDescent="0.2">
      <c r="A418" s="92">
        <v>0</v>
      </c>
      <c r="B418" s="53" t="s">
        <v>91</v>
      </c>
      <c r="C418" s="105">
        <v>707</v>
      </c>
      <c r="D418" s="106" t="s">
        <v>21</v>
      </c>
      <c r="E418" s="107">
        <v>0</v>
      </c>
      <c r="F418" s="146">
        <v>0</v>
      </c>
      <c r="G418" s="146">
        <v>0</v>
      </c>
    </row>
    <row r="419" spans="1:7" ht="25.5" hidden="1" x14ac:dyDescent="0.2">
      <c r="A419" s="92">
        <v>0</v>
      </c>
      <c r="B419" s="53" t="s">
        <v>91</v>
      </c>
      <c r="C419" s="105">
        <v>707</v>
      </c>
      <c r="D419" s="106" t="s">
        <v>21</v>
      </c>
      <c r="E419" s="107">
        <v>0</v>
      </c>
      <c r="F419" s="146">
        <v>0</v>
      </c>
      <c r="G419" s="146">
        <v>0</v>
      </c>
    </row>
    <row r="420" spans="1:7" ht="25.5" hidden="1" x14ac:dyDescent="0.2">
      <c r="A420" s="92">
        <v>0</v>
      </c>
      <c r="B420" s="53" t="s">
        <v>91</v>
      </c>
      <c r="C420" s="105">
        <v>707</v>
      </c>
      <c r="D420" s="106" t="s">
        <v>21</v>
      </c>
      <c r="E420" s="107">
        <v>0</v>
      </c>
      <c r="F420" s="146">
        <v>0</v>
      </c>
      <c r="G420" s="146">
        <v>0</v>
      </c>
    </row>
    <row r="421" spans="1:7" ht="25.5" hidden="1" x14ac:dyDescent="0.2">
      <c r="A421" s="92">
        <v>0</v>
      </c>
      <c r="B421" s="53" t="s">
        <v>79</v>
      </c>
      <c r="C421" s="105">
        <v>707</v>
      </c>
      <c r="D421" s="106" t="s">
        <v>22</v>
      </c>
      <c r="E421" s="107">
        <v>0</v>
      </c>
      <c r="F421" s="146">
        <v>0</v>
      </c>
      <c r="G421" s="146">
        <v>0</v>
      </c>
    </row>
    <row r="422" spans="1:7" ht="63.75" hidden="1" x14ac:dyDescent="0.2">
      <c r="A422" s="92">
        <v>0</v>
      </c>
      <c r="B422" s="53" t="s">
        <v>146</v>
      </c>
      <c r="C422" s="105">
        <v>707</v>
      </c>
      <c r="D422" s="106" t="s">
        <v>60</v>
      </c>
      <c r="E422" s="107">
        <v>0</v>
      </c>
      <c r="F422" s="146">
        <v>0</v>
      </c>
      <c r="G422" s="146">
        <v>0</v>
      </c>
    </row>
    <row r="423" spans="1:7" ht="63.75" hidden="1" x14ac:dyDescent="0.2">
      <c r="A423" s="92">
        <v>0</v>
      </c>
      <c r="B423" s="53" t="s">
        <v>146</v>
      </c>
      <c r="C423" s="105">
        <v>707</v>
      </c>
      <c r="D423" s="106" t="s">
        <v>60</v>
      </c>
      <c r="E423" s="107">
        <v>0</v>
      </c>
      <c r="F423" s="146">
        <v>0</v>
      </c>
      <c r="G423" s="146">
        <v>0</v>
      </c>
    </row>
    <row r="424" spans="1:7" ht="63.75" hidden="1" x14ac:dyDescent="0.2">
      <c r="A424" s="92">
        <v>0</v>
      </c>
      <c r="B424" s="53" t="s">
        <v>147</v>
      </c>
      <c r="C424" s="105">
        <v>707</v>
      </c>
      <c r="D424" s="106" t="s">
        <v>61</v>
      </c>
      <c r="E424" s="107">
        <v>0</v>
      </c>
      <c r="F424" s="146">
        <v>0</v>
      </c>
      <c r="G424" s="146">
        <v>0</v>
      </c>
    </row>
    <row r="425" spans="1:7" ht="63.75" hidden="1" x14ac:dyDescent="0.2">
      <c r="A425" s="92">
        <v>0</v>
      </c>
      <c r="B425" s="53" t="s">
        <v>147</v>
      </c>
      <c r="C425" s="105">
        <v>707</v>
      </c>
      <c r="D425" s="106" t="s">
        <v>61</v>
      </c>
      <c r="E425" s="107">
        <v>0</v>
      </c>
      <c r="F425" s="146">
        <v>0</v>
      </c>
      <c r="G425" s="146">
        <v>0</v>
      </c>
    </row>
    <row r="426" spans="1:7" ht="38.25" hidden="1" x14ac:dyDescent="0.2">
      <c r="A426" s="92">
        <v>0</v>
      </c>
      <c r="B426" s="53" t="s">
        <v>99</v>
      </c>
      <c r="C426" s="105">
        <v>707</v>
      </c>
      <c r="D426" s="106" t="s">
        <v>61</v>
      </c>
      <c r="E426" s="107">
        <v>600</v>
      </c>
      <c r="F426" s="146">
        <v>0</v>
      </c>
      <c r="G426" s="146">
        <v>0</v>
      </c>
    </row>
    <row r="427" spans="1:7" ht="51" x14ac:dyDescent="0.2">
      <c r="A427" s="92"/>
      <c r="B427" s="53" t="s">
        <v>281</v>
      </c>
      <c r="C427" s="105">
        <v>702</v>
      </c>
      <c r="D427" s="106">
        <v>4100000000</v>
      </c>
      <c r="E427" s="107"/>
      <c r="F427" s="146">
        <f>F428</f>
        <v>172.04599999999999</v>
      </c>
      <c r="G427" s="146"/>
    </row>
    <row r="428" spans="1:7" ht="38.25" x14ac:dyDescent="0.2">
      <c r="A428" s="92"/>
      <c r="B428" s="53" t="s">
        <v>99</v>
      </c>
      <c r="C428" s="105">
        <v>702</v>
      </c>
      <c r="D428" s="106">
        <v>4100000000</v>
      </c>
      <c r="E428" s="107">
        <v>600</v>
      </c>
      <c r="F428" s="146">
        <f>F429</f>
        <v>172.04599999999999</v>
      </c>
      <c r="G428" s="146"/>
    </row>
    <row r="429" spans="1:7" x14ac:dyDescent="0.2">
      <c r="A429" s="92"/>
      <c r="B429" s="53" t="s">
        <v>100</v>
      </c>
      <c r="C429" s="105">
        <v>702</v>
      </c>
      <c r="D429" s="106">
        <v>4100000000</v>
      </c>
      <c r="E429" s="107">
        <v>620</v>
      </c>
      <c r="F429" s="146">
        <v>172.04599999999999</v>
      </c>
      <c r="G429" s="146"/>
    </row>
    <row r="430" spans="1:7" x14ac:dyDescent="0.2">
      <c r="A430" s="142"/>
      <c r="B430" s="102" t="s">
        <v>164</v>
      </c>
      <c r="C430" s="103">
        <v>707</v>
      </c>
      <c r="D430" s="104"/>
      <c r="E430" s="143"/>
      <c r="F430" s="151">
        <f t="shared" ref="F430:G432" si="11">F431</f>
        <v>1687.5730000000001</v>
      </c>
      <c r="G430" s="151">
        <f t="shared" si="11"/>
        <v>1687.5730000000001</v>
      </c>
    </row>
    <row r="431" spans="1:7" ht="76.5" x14ac:dyDescent="0.2">
      <c r="A431" s="92"/>
      <c r="B431" s="53" t="s">
        <v>266</v>
      </c>
      <c r="C431" s="105">
        <v>707</v>
      </c>
      <c r="D431" s="106">
        <v>600000000</v>
      </c>
      <c r="E431" s="107"/>
      <c r="F431" s="146">
        <f>F432</f>
        <v>1687.5730000000001</v>
      </c>
      <c r="G431" s="146">
        <f>G432</f>
        <v>1687.5730000000001</v>
      </c>
    </row>
    <row r="432" spans="1:7" ht="38.25" x14ac:dyDescent="0.2">
      <c r="A432" s="92"/>
      <c r="B432" s="53" t="s">
        <v>99</v>
      </c>
      <c r="C432" s="105">
        <v>707</v>
      </c>
      <c r="D432" s="106">
        <v>600000000</v>
      </c>
      <c r="E432" s="107">
        <v>600</v>
      </c>
      <c r="F432" s="146">
        <f t="shared" si="11"/>
        <v>1687.5730000000001</v>
      </c>
      <c r="G432" s="146">
        <f t="shared" si="11"/>
        <v>1687.5730000000001</v>
      </c>
    </row>
    <row r="433" spans="1:10" ht="18" customHeight="1" x14ac:dyDescent="0.2">
      <c r="A433" s="92"/>
      <c r="B433" s="53" t="s">
        <v>100</v>
      </c>
      <c r="C433" s="105">
        <v>707</v>
      </c>
      <c r="D433" s="106">
        <v>600000000</v>
      </c>
      <c r="E433" s="107">
        <v>620</v>
      </c>
      <c r="F433" s="146">
        <v>1687.5730000000001</v>
      </c>
      <c r="G433" s="146">
        <v>1687.5730000000001</v>
      </c>
    </row>
    <row r="434" spans="1:10" s="76" customFormat="1" ht="0.75" hidden="1" customHeight="1" x14ac:dyDescent="0.2">
      <c r="A434" s="142"/>
      <c r="B434" s="102" t="s">
        <v>114</v>
      </c>
      <c r="C434" s="103">
        <v>801</v>
      </c>
      <c r="D434" s="104"/>
      <c r="E434" s="143"/>
      <c r="F434" s="151">
        <f>F435</f>
        <v>0</v>
      </c>
      <c r="G434" s="151">
        <f>G435</f>
        <v>0</v>
      </c>
      <c r="H434" s="136"/>
      <c r="I434"/>
      <c r="J434"/>
    </row>
    <row r="435" spans="1:10" ht="27" hidden="1" customHeight="1" x14ac:dyDescent="0.2">
      <c r="A435" s="92"/>
      <c r="B435" s="53" t="s">
        <v>91</v>
      </c>
      <c r="C435" s="105">
        <v>801</v>
      </c>
      <c r="D435" s="106">
        <v>9000000000</v>
      </c>
      <c r="E435" s="107"/>
      <c r="F435" s="146">
        <f>F436</f>
        <v>0</v>
      </c>
      <c r="G435" s="146">
        <f>G436</f>
        <v>0</v>
      </c>
      <c r="I435" s="76"/>
      <c r="J435" s="76"/>
    </row>
    <row r="436" spans="1:10" ht="25.5" hidden="1" x14ac:dyDescent="0.2">
      <c r="A436" s="92"/>
      <c r="B436" s="116" t="s">
        <v>229</v>
      </c>
      <c r="C436" s="105">
        <v>801</v>
      </c>
      <c r="D436" s="106">
        <v>9080000000</v>
      </c>
      <c r="E436" s="107"/>
      <c r="F436" s="146">
        <f t="shared" ref="F436:G437" si="12">F437</f>
        <v>0</v>
      </c>
      <c r="G436" s="146">
        <f t="shared" si="12"/>
        <v>0</v>
      </c>
    </row>
    <row r="437" spans="1:10" ht="43.5" hidden="1" customHeight="1" x14ac:dyDescent="0.2">
      <c r="A437" s="92"/>
      <c r="B437" s="53" t="s">
        <v>173</v>
      </c>
      <c r="C437" s="105">
        <v>801</v>
      </c>
      <c r="D437" s="106">
        <v>9080000000</v>
      </c>
      <c r="E437" s="107">
        <v>400</v>
      </c>
      <c r="F437" s="146">
        <f t="shared" si="12"/>
        <v>0</v>
      </c>
      <c r="G437" s="146">
        <f t="shared" si="12"/>
        <v>0</v>
      </c>
    </row>
    <row r="438" spans="1:10" ht="18" hidden="1" customHeight="1" x14ac:dyDescent="0.2">
      <c r="A438" s="92"/>
      <c r="B438" s="53" t="s">
        <v>174</v>
      </c>
      <c r="C438" s="105">
        <v>801</v>
      </c>
      <c r="D438" s="106">
        <v>9080000000</v>
      </c>
      <c r="E438" s="107">
        <v>410</v>
      </c>
      <c r="F438" s="146">
        <v>0</v>
      </c>
      <c r="G438" s="146">
        <v>0</v>
      </c>
      <c r="H438" s="133"/>
    </row>
    <row r="439" spans="1:10" ht="21" hidden="1" customHeight="1" x14ac:dyDescent="0.2">
      <c r="A439" s="142"/>
      <c r="B439" s="102" t="s">
        <v>247</v>
      </c>
      <c r="C439" s="103">
        <v>709</v>
      </c>
      <c r="D439" s="104"/>
      <c r="E439" s="143"/>
      <c r="F439" s="151">
        <f>F440+F443</f>
        <v>0</v>
      </c>
      <c r="G439" s="151">
        <f>G440+G443</f>
        <v>0</v>
      </c>
      <c r="H439" s="133"/>
    </row>
    <row r="440" spans="1:10" ht="76.5" hidden="1" x14ac:dyDescent="0.2">
      <c r="A440" s="142"/>
      <c r="B440" s="53" t="s">
        <v>266</v>
      </c>
      <c r="C440" s="105">
        <v>709</v>
      </c>
      <c r="D440" s="106" t="s">
        <v>54</v>
      </c>
      <c r="E440" s="107"/>
      <c r="F440" s="146">
        <f>F441</f>
        <v>0</v>
      </c>
      <c r="G440" s="146">
        <f>G441</f>
        <v>0</v>
      </c>
      <c r="H440" s="133"/>
    </row>
    <row r="441" spans="1:10" ht="38.25" hidden="1" x14ac:dyDescent="0.2">
      <c r="A441" s="142"/>
      <c r="B441" s="53" t="s">
        <v>99</v>
      </c>
      <c r="C441" s="105">
        <v>709</v>
      </c>
      <c r="D441" s="106" t="s">
        <v>54</v>
      </c>
      <c r="E441" s="107">
        <v>600</v>
      </c>
      <c r="F441" s="146">
        <f>F442</f>
        <v>0</v>
      </c>
      <c r="G441" s="146">
        <f>G442</f>
        <v>0</v>
      </c>
      <c r="H441" s="133"/>
    </row>
    <row r="442" spans="1:10" hidden="1" x14ac:dyDescent="0.2">
      <c r="A442" s="142"/>
      <c r="B442" s="53" t="s">
        <v>100</v>
      </c>
      <c r="C442" s="105">
        <v>709</v>
      </c>
      <c r="D442" s="106" t="s">
        <v>54</v>
      </c>
      <c r="E442" s="107">
        <v>620</v>
      </c>
      <c r="F442" s="146"/>
      <c r="G442" s="146"/>
      <c r="H442" s="133"/>
    </row>
    <row r="443" spans="1:10" ht="55.5" hidden="1" customHeight="1" x14ac:dyDescent="0.2">
      <c r="A443" s="92"/>
      <c r="B443" s="53" t="s">
        <v>267</v>
      </c>
      <c r="C443" s="105">
        <v>709</v>
      </c>
      <c r="D443" s="106">
        <v>4100000000</v>
      </c>
      <c r="E443" s="107"/>
      <c r="F443" s="146">
        <f t="shared" ref="F443:G444" si="13">F444</f>
        <v>0</v>
      </c>
      <c r="G443" s="146">
        <f t="shared" si="13"/>
        <v>0</v>
      </c>
      <c r="H443" s="133"/>
    </row>
    <row r="444" spans="1:10" ht="42" hidden="1" customHeight="1" x14ac:dyDescent="0.2">
      <c r="A444" s="92"/>
      <c r="B444" s="53" t="s">
        <v>99</v>
      </c>
      <c r="C444" s="105">
        <v>709</v>
      </c>
      <c r="D444" s="106">
        <v>4100000000</v>
      </c>
      <c r="E444" s="107">
        <v>600</v>
      </c>
      <c r="F444" s="146">
        <f t="shared" si="13"/>
        <v>0</v>
      </c>
      <c r="G444" s="146">
        <f t="shared" si="13"/>
        <v>0</v>
      </c>
      <c r="H444" s="133"/>
    </row>
    <row r="445" spans="1:10" ht="21" hidden="1" customHeight="1" x14ac:dyDescent="0.2">
      <c r="A445" s="92">
        <v>0</v>
      </c>
      <c r="B445" s="53" t="s">
        <v>100</v>
      </c>
      <c r="C445" s="105">
        <v>709</v>
      </c>
      <c r="D445" s="106">
        <v>4100000000</v>
      </c>
      <c r="E445" s="107">
        <v>620</v>
      </c>
      <c r="F445" s="146"/>
      <c r="G445" s="146"/>
      <c r="H445" s="133"/>
    </row>
    <row r="446" spans="1:10" ht="14.25" customHeight="1" x14ac:dyDescent="0.2">
      <c r="A446" s="92">
        <v>0</v>
      </c>
      <c r="B446" s="102" t="s">
        <v>148</v>
      </c>
      <c r="C446" s="103">
        <v>1001</v>
      </c>
      <c r="D446" s="104">
        <v>0</v>
      </c>
      <c r="E446" s="143">
        <v>0</v>
      </c>
      <c r="F446" s="151">
        <f>F447</f>
        <v>1587</v>
      </c>
      <c r="G446" s="151">
        <v>0</v>
      </c>
    </row>
    <row r="447" spans="1:10" ht="63.75" x14ac:dyDescent="0.2">
      <c r="A447" s="92">
        <v>0</v>
      </c>
      <c r="B447" s="53" t="s">
        <v>278</v>
      </c>
      <c r="C447" s="105">
        <v>1001</v>
      </c>
      <c r="D447" s="106">
        <v>1800000000</v>
      </c>
      <c r="E447" s="107">
        <v>0</v>
      </c>
      <c r="F447" s="146">
        <f>F453</f>
        <v>1587</v>
      </c>
      <c r="G447" s="146">
        <v>0</v>
      </c>
    </row>
    <row r="448" spans="1:10" ht="25.5" hidden="1" x14ac:dyDescent="0.2">
      <c r="A448" s="92">
        <v>0</v>
      </c>
      <c r="B448" s="53" t="s">
        <v>91</v>
      </c>
      <c r="C448" s="105">
        <v>1001</v>
      </c>
      <c r="D448" s="106" t="s">
        <v>21</v>
      </c>
      <c r="E448" s="107">
        <v>0</v>
      </c>
      <c r="F448" s="146">
        <v>0</v>
      </c>
      <c r="G448" s="146">
        <v>0</v>
      </c>
    </row>
    <row r="449" spans="1:10" ht="25.5" hidden="1" x14ac:dyDescent="0.2">
      <c r="A449" s="92">
        <v>0</v>
      </c>
      <c r="B449" s="53" t="s">
        <v>91</v>
      </c>
      <c r="C449" s="105">
        <v>1001</v>
      </c>
      <c r="D449" s="106" t="s">
        <v>21</v>
      </c>
      <c r="E449" s="107">
        <v>0</v>
      </c>
      <c r="F449" s="146">
        <v>0</v>
      </c>
      <c r="G449" s="146">
        <v>0</v>
      </c>
    </row>
    <row r="450" spans="1:10" ht="25.5" hidden="1" x14ac:dyDescent="0.2">
      <c r="A450" s="92">
        <v>0</v>
      </c>
      <c r="B450" s="53" t="s">
        <v>149</v>
      </c>
      <c r="C450" s="105">
        <v>1001</v>
      </c>
      <c r="D450" s="106" t="s">
        <v>62</v>
      </c>
      <c r="E450" s="107">
        <v>0</v>
      </c>
      <c r="F450" s="146">
        <v>0</v>
      </c>
      <c r="G450" s="146">
        <v>0</v>
      </c>
    </row>
    <row r="451" spans="1:10" ht="25.5" hidden="1" x14ac:dyDescent="0.2">
      <c r="A451" s="92">
        <v>0</v>
      </c>
      <c r="B451" s="53" t="s">
        <v>149</v>
      </c>
      <c r="C451" s="105">
        <v>1001</v>
      </c>
      <c r="D451" s="106" t="s">
        <v>62</v>
      </c>
      <c r="E451" s="107">
        <v>0</v>
      </c>
      <c r="F451" s="146">
        <v>0</v>
      </c>
      <c r="G451" s="146">
        <v>0</v>
      </c>
    </row>
    <row r="452" spans="1:10" ht="25.5" hidden="1" x14ac:dyDescent="0.2">
      <c r="A452" s="92">
        <v>0</v>
      </c>
      <c r="B452" s="53" t="s">
        <v>149</v>
      </c>
      <c r="C452" s="105">
        <v>1001</v>
      </c>
      <c r="D452" s="106" t="s">
        <v>62</v>
      </c>
      <c r="E452" s="107">
        <v>0</v>
      </c>
      <c r="F452" s="146">
        <v>0</v>
      </c>
      <c r="G452" s="146">
        <v>0</v>
      </c>
    </row>
    <row r="453" spans="1:10" ht="25.5" customHeight="1" x14ac:dyDescent="0.2">
      <c r="A453" s="92">
        <v>0</v>
      </c>
      <c r="B453" s="53" t="s">
        <v>118</v>
      </c>
      <c r="C453" s="105">
        <v>1001</v>
      </c>
      <c r="D453" s="106">
        <v>1800000000</v>
      </c>
      <c r="E453" s="107">
        <v>300</v>
      </c>
      <c r="F453" s="146">
        <f>F454</f>
        <v>1587</v>
      </c>
      <c r="G453" s="146">
        <v>0</v>
      </c>
    </row>
    <row r="454" spans="1:10" ht="25.5" x14ac:dyDescent="0.2">
      <c r="A454" s="92">
        <v>0</v>
      </c>
      <c r="B454" s="53" t="s">
        <v>150</v>
      </c>
      <c r="C454" s="105">
        <v>1001</v>
      </c>
      <c r="D454" s="106">
        <v>1800000000</v>
      </c>
      <c r="E454" s="107">
        <v>310</v>
      </c>
      <c r="F454" s="146">
        <v>1587</v>
      </c>
      <c r="G454" s="146">
        <v>0</v>
      </c>
    </row>
    <row r="455" spans="1:10" x14ac:dyDescent="0.2">
      <c r="A455" s="92">
        <v>0</v>
      </c>
      <c r="B455" s="102" t="s">
        <v>121</v>
      </c>
      <c r="C455" s="103">
        <v>1004</v>
      </c>
      <c r="D455" s="104">
        <v>0</v>
      </c>
      <c r="E455" s="143">
        <v>0</v>
      </c>
      <c r="F455" s="151">
        <f>F456</f>
        <v>7741.46</v>
      </c>
      <c r="G455" s="151">
        <f>G456</f>
        <v>7741.46</v>
      </c>
    </row>
    <row r="456" spans="1:10" ht="38.25" x14ac:dyDescent="0.2">
      <c r="A456" s="92">
        <v>0</v>
      </c>
      <c r="B456" s="53" t="s">
        <v>263</v>
      </c>
      <c r="C456" s="105">
        <v>1004</v>
      </c>
      <c r="D456" s="106" t="s">
        <v>44</v>
      </c>
      <c r="E456" s="107">
        <v>0</v>
      </c>
      <c r="F456" s="146">
        <f>F460</f>
        <v>7741.46</v>
      </c>
      <c r="G456" s="146">
        <f>G460</f>
        <v>7741.46</v>
      </c>
    </row>
    <row r="457" spans="1:10" ht="38.25" hidden="1" x14ac:dyDescent="0.2">
      <c r="A457" s="92">
        <v>0</v>
      </c>
      <c r="B457" s="53" t="s">
        <v>133</v>
      </c>
      <c r="C457" s="105">
        <v>1004</v>
      </c>
      <c r="D457" s="106" t="s">
        <v>44</v>
      </c>
      <c r="E457" s="107">
        <v>0</v>
      </c>
      <c r="F457" s="146">
        <v>0</v>
      </c>
      <c r="G457" s="146">
        <v>0</v>
      </c>
    </row>
    <row r="458" spans="1:10" ht="38.25" hidden="1" x14ac:dyDescent="0.2">
      <c r="A458" s="92">
        <v>0</v>
      </c>
      <c r="B458" s="53" t="s">
        <v>133</v>
      </c>
      <c r="C458" s="105">
        <v>1004</v>
      </c>
      <c r="D458" s="106" t="s">
        <v>44</v>
      </c>
      <c r="E458" s="107">
        <v>0</v>
      </c>
      <c r="F458" s="146">
        <v>0</v>
      </c>
      <c r="G458" s="146">
        <v>0</v>
      </c>
    </row>
    <row r="459" spans="1:10" ht="51" hidden="1" x14ac:dyDescent="0.2">
      <c r="A459" s="92">
        <v>0</v>
      </c>
      <c r="B459" s="53" t="s">
        <v>165</v>
      </c>
      <c r="C459" s="105">
        <v>1004</v>
      </c>
      <c r="D459" s="106" t="s">
        <v>63</v>
      </c>
      <c r="E459" s="107">
        <v>0</v>
      </c>
      <c r="F459" s="146">
        <v>0</v>
      </c>
      <c r="G459" s="146">
        <v>1</v>
      </c>
    </row>
    <row r="460" spans="1:10" ht="29.25" customHeight="1" x14ac:dyDescent="0.2">
      <c r="A460" s="92">
        <v>0</v>
      </c>
      <c r="B460" s="53" t="s">
        <v>72</v>
      </c>
      <c r="C460" s="105">
        <v>1004</v>
      </c>
      <c r="D460" s="106" t="s">
        <v>44</v>
      </c>
      <c r="E460" s="107">
        <v>200</v>
      </c>
      <c r="F460" s="146">
        <f>F461</f>
        <v>7741.46</v>
      </c>
      <c r="G460" s="146">
        <f>G461</f>
        <v>7741.46</v>
      </c>
    </row>
    <row r="461" spans="1:10" s="16" customFormat="1" ht="38.25" customHeight="1" x14ac:dyDescent="0.2">
      <c r="A461" s="92">
        <v>0</v>
      </c>
      <c r="B461" s="53" t="s">
        <v>73</v>
      </c>
      <c r="C461" s="105">
        <v>1004</v>
      </c>
      <c r="D461" s="106" t="s">
        <v>44</v>
      </c>
      <c r="E461" s="107">
        <v>240</v>
      </c>
      <c r="F461" s="146">
        <v>7741.46</v>
      </c>
      <c r="G461" s="146">
        <v>7741.46</v>
      </c>
      <c r="H461" s="19"/>
      <c r="I461"/>
      <c r="J461"/>
    </row>
    <row r="462" spans="1:10" hidden="1" x14ac:dyDescent="0.2">
      <c r="A462" s="142"/>
      <c r="B462" s="102" t="s">
        <v>126</v>
      </c>
      <c r="C462" s="103" t="s">
        <v>39</v>
      </c>
      <c r="D462" s="104"/>
      <c r="E462" s="143"/>
      <c r="F462" s="151">
        <f t="shared" ref="F462:G467" si="14">F463</f>
        <v>0</v>
      </c>
      <c r="G462" s="151">
        <f t="shared" si="14"/>
        <v>0</v>
      </c>
      <c r="I462" s="16"/>
      <c r="J462" s="16"/>
    </row>
    <row r="463" spans="1:10" hidden="1" x14ac:dyDescent="0.2">
      <c r="A463" s="142"/>
      <c r="B463" s="102" t="s">
        <v>127</v>
      </c>
      <c r="C463" s="103">
        <v>1101</v>
      </c>
      <c r="D463" s="104"/>
      <c r="E463" s="143"/>
      <c r="F463" s="151">
        <f t="shared" si="14"/>
        <v>0</v>
      </c>
      <c r="G463" s="151">
        <f t="shared" si="14"/>
        <v>0</v>
      </c>
    </row>
    <row r="464" spans="1:10" ht="44.25" hidden="1" customHeight="1" x14ac:dyDescent="0.2">
      <c r="A464" s="92"/>
      <c r="B464" s="53" t="s">
        <v>188</v>
      </c>
      <c r="C464" s="105">
        <v>1101</v>
      </c>
      <c r="D464" s="106">
        <v>900000000</v>
      </c>
      <c r="E464" s="107"/>
      <c r="F464" s="146">
        <f>F465+F469</f>
        <v>0</v>
      </c>
      <c r="G464" s="146">
        <f>G465+G469</f>
        <v>0</v>
      </c>
    </row>
    <row r="465" spans="1:10" ht="106.5" hidden="1" customHeight="1" x14ac:dyDescent="0.2">
      <c r="A465" s="92"/>
      <c r="B465" s="53" t="s">
        <v>105</v>
      </c>
      <c r="C465" s="105">
        <v>1101</v>
      </c>
      <c r="D465" s="106" t="s">
        <v>202</v>
      </c>
      <c r="E465" s="107"/>
      <c r="F465" s="146">
        <f t="shared" si="14"/>
        <v>0</v>
      </c>
      <c r="G465" s="146"/>
    </row>
    <row r="466" spans="1:10" ht="63.75" hidden="1" x14ac:dyDescent="0.2">
      <c r="A466" s="92"/>
      <c r="B466" s="53" t="s">
        <v>203</v>
      </c>
      <c r="C466" s="105">
        <v>1101</v>
      </c>
      <c r="D466" s="106" t="s">
        <v>201</v>
      </c>
      <c r="E466" s="107"/>
      <c r="F466" s="146">
        <f t="shared" si="14"/>
        <v>0</v>
      </c>
      <c r="G466" s="146"/>
    </row>
    <row r="467" spans="1:10" ht="25.5" hidden="1" x14ac:dyDescent="0.2">
      <c r="A467" s="92"/>
      <c r="B467" s="53" t="s">
        <v>123</v>
      </c>
      <c r="C467" s="105">
        <v>1101</v>
      </c>
      <c r="D467" s="106" t="s">
        <v>201</v>
      </c>
      <c r="E467" s="107">
        <v>400</v>
      </c>
      <c r="F467" s="146">
        <f t="shared" si="14"/>
        <v>0</v>
      </c>
      <c r="G467" s="146"/>
    </row>
    <row r="468" spans="1:10" s="16" customFormat="1" hidden="1" x14ac:dyDescent="0.2">
      <c r="A468" s="92"/>
      <c r="B468" s="108" t="s">
        <v>124</v>
      </c>
      <c r="C468" s="105">
        <v>1101</v>
      </c>
      <c r="D468" s="106" t="s">
        <v>201</v>
      </c>
      <c r="E468" s="107">
        <v>410</v>
      </c>
      <c r="F468" s="146"/>
      <c r="G468" s="146"/>
      <c r="H468" s="19"/>
      <c r="I468"/>
      <c r="J468"/>
    </row>
    <row r="469" spans="1:10" s="16" customFormat="1" ht="38.25" hidden="1" x14ac:dyDescent="0.2">
      <c r="A469" s="92"/>
      <c r="B469" s="108" t="s">
        <v>205</v>
      </c>
      <c r="C469" s="105">
        <v>1101</v>
      </c>
      <c r="D469" s="106" t="s">
        <v>204</v>
      </c>
      <c r="E469" s="107"/>
      <c r="F469" s="146">
        <f>F470</f>
        <v>0</v>
      </c>
      <c r="G469" s="146">
        <f>G470</f>
        <v>0</v>
      </c>
      <c r="H469" s="19"/>
    </row>
    <row r="470" spans="1:10" s="16" customFormat="1" ht="25.5" hidden="1" x14ac:dyDescent="0.2">
      <c r="A470" s="92"/>
      <c r="B470" s="108" t="s">
        <v>123</v>
      </c>
      <c r="C470" s="105">
        <v>1101</v>
      </c>
      <c r="D470" s="106" t="s">
        <v>204</v>
      </c>
      <c r="E470" s="107">
        <v>400</v>
      </c>
      <c r="F470" s="146">
        <f>F471</f>
        <v>0</v>
      </c>
      <c r="G470" s="146">
        <f>G471</f>
        <v>0</v>
      </c>
      <c r="H470" s="19"/>
    </row>
    <row r="471" spans="1:10" s="16" customFormat="1" hidden="1" x14ac:dyDescent="0.2">
      <c r="A471" s="92"/>
      <c r="B471" s="108" t="s">
        <v>124</v>
      </c>
      <c r="C471" s="105">
        <v>1101</v>
      </c>
      <c r="D471" s="106" t="s">
        <v>204</v>
      </c>
      <c r="E471" s="107">
        <v>410</v>
      </c>
      <c r="F471" s="146"/>
      <c r="G471" s="146"/>
      <c r="H471" s="19"/>
    </row>
    <row r="472" spans="1:10" x14ac:dyDescent="0.2">
      <c r="A472" s="92">
        <v>0</v>
      </c>
      <c r="B472" s="102" t="s">
        <v>152</v>
      </c>
      <c r="C472" s="103">
        <v>1202</v>
      </c>
      <c r="D472" s="104">
        <v>0</v>
      </c>
      <c r="E472" s="143">
        <v>0</v>
      </c>
      <c r="F472" s="151">
        <f>F473</f>
        <v>2342.509</v>
      </c>
      <c r="G472" s="151">
        <f>G473</f>
        <v>0</v>
      </c>
      <c r="I472" s="16"/>
      <c r="J472" s="16"/>
    </row>
    <row r="473" spans="1:10" ht="25.5" customHeight="1" x14ac:dyDescent="0.2">
      <c r="A473" s="92">
        <v>0</v>
      </c>
      <c r="B473" s="53" t="s">
        <v>268</v>
      </c>
      <c r="C473" s="105">
        <v>1202</v>
      </c>
      <c r="D473" s="106" t="s">
        <v>64</v>
      </c>
      <c r="E473" s="107">
        <v>0</v>
      </c>
      <c r="F473" s="146">
        <f>F480</f>
        <v>2342.509</v>
      </c>
      <c r="G473" s="146">
        <v>0</v>
      </c>
    </row>
    <row r="474" spans="1:10" ht="38.25" hidden="1" x14ac:dyDescent="0.2">
      <c r="A474" s="92">
        <v>0</v>
      </c>
      <c r="B474" s="53" t="s">
        <v>153</v>
      </c>
      <c r="C474" s="105">
        <v>1202</v>
      </c>
      <c r="D474" s="106" t="s">
        <v>64</v>
      </c>
      <c r="E474" s="107">
        <v>0</v>
      </c>
      <c r="F474" s="146">
        <v>0</v>
      </c>
      <c r="G474" s="146">
        <v>0</v>
      </c>
    </row>
    <row r="475" spans="1:10" ht="38.25" hidden="1" x14ac:dyDescent="0.2">
      <c r="A475" s="92">
        <v>0</v>
      </c>
      <c r="B475" s="53" t="s">
        <v>153</v>
      </c>
      <c r="C475" s="105">
        <v>1202</v>
      </c>
      <c r="D475" s="106" t="s">
        <v>64</v>
      </c>
      <c r="E475" s="107">
        <v>0</v>
      </c>
      <c r="F475" s="146">
        <v>0</v>
      </c>
      <c r="G475" s="146">
        <v>0</v>
      </c>
    </row>
    <row r="476" spans="1:10" ht="63.75" hidden="1" x14ac:dyDescent="0.2">
      <c r="A476" s="92">
        <v>0</v>
      </c>
      <c r="B476" s="53" t="s">
        <v>98</v>
      </c>
      <c r="C476" s="105">
        <v>1202</v>
      </c>
      <c r="D476" s="106" t="s">
        <v>65</v>
      </c>
      <c r="E476" s="107">
        <v>0</v>
      </c>
      <c r="F476" s="146">
        <v>0</v>
      </c>
      <c r="G476" s="146">
        <v>0</v>
      </c>
    </row>
    <row r="477" spans="1:10" ht="63.75" hidden="1" x14ac:dyDescent="0.2">
      <c r="A477" s="92">
        <v>0</v>
      </c>
      <c r="B477" s="53" t="s">
        <v>98</v>
      </c>
      <c r="C477" s="105">
        <v>1202</v>
      </c>
      <c r="D477" s="106" t="s">
        <v>65</v>
      </c>
      <c r="E477" s="107">
        <v>0</v>
      </c>
      <c r="F477" s="146">
        <v>0</v>
      </c>
      <c r="G477" s="146">
        <v>0</v>
      </c>
    </row>
    <row r="478" spans="1:10" ht="63.75" hidden="1" x14ac:dyDescent="0.2">
      <c r="A478" s="92">
        <v>0</v>
      </c>
      <c r="B478" s="53" t="s">
        <v>98</v>
      </c>
      <c r="C478" s="105">
        <v>1202</v>
      </c>
      <c r="D478" s="106" t="s">
        <v>65</v>
      </c>
      <c r="E478" s="107">
        <v>0</v>
      </c>
      <c r="F478" s="146">
        <v>0</v>
      </c>
      <c r="G478" s="146">
        <v>0</v>
      </c>
    </row>
    <row r="479" spans="1:10" ht="63.75" hidden="1" x14ac:dyDescent="0.2">
      <c r="A479" s="92">
        <v>0</v>
      </c>
      <c r="B479" s="53" t="s">
        <v>98</v>
      </c>
      <c r="C479" s="105">
        <v>1202</v>
      </c>
      <c r="D479" s="106" t="s">
        <v>65</v>
      </c>
      <c r="E479" s="107">
        <v>0</v>
      </c>
      <c r="F479" s="146">
        <v>0</v>
      </c>
      <c r="G479" s="146">
        <v>0</v>
      </c>
    </row>
    <row r="480" spans="1:10" ht="41.25" customHeight="1" x14ac:dyDescent="0.2">
      <c r="A480" s="92">
        <v>0</v>
      </c>
      <c r="B480" s="53" t="s">
        <v>99</v>
      </c>
      <c r="C480" s="105">
        <v>1202</v>
      </c>
      <c r="D480" s="106" t="s">
        <v>64</v>
      </c>
      <c r="E480" s="107">
        <v>600</v>
      </c>
      <c r="F480" s="146">
        <f>F481</f>
        <v>2342.509</v>
      </c>
      <c r="G480" s="146">
        <v>0</v>
      </c>
    </row>
    <row r="481" spans="1:7" x14ac:dyDescent="0.2">
      <c r="A481" s="92">
        <v>0</v>
      </c>
      <c r="B481" s="53" t="s">
        <v>100</v>
      </c>
      <c r="C481" s="105">
        <v>1202</v>
      </c>
      <c r="D481" s="106" t="s">
        <v>64</v>
      </c>
      <c r="E481" s="107">
        <v>620</v>
      </c>
      <c r="F481" s="146">
        <v>2342.509</v>
      </c>
      <c r="G481" s="146">
        <v>0</v>
      </c>
    </row>
    <row r="482" spans="1:7" ht="25.5" x14ac:dyDescent="0.2">
      <c r="A482" s="99">
        <v>978</v>
      </c>
      <c r="B482" s="117" t="s">
        <v>248</v>
      </c>
      <c r="C482" s="118"/>
      <c r="D482" s="143"/>
      <c r="E482" s="143"/>
      <c r="F482" s="151">
        <f>F483</f>
        <v>1704.6569999999999</v>
      </c>
      <c r="G482" s="151">
        <f>G483</f>
        <v>0</v>
      </c>
    </row>
    <row r="483" spans="1:7" ht="38.25" x14ac:dyDescent="0.2">
      <c r="A483" s="99"/>
      <c r="B483" s="102" t="s">
        <v>76</v>
      </c>
      <c r="C483" s="118">
        <v>106</v>
      </c>
      <c r="D483" s="143"/>
      <c r="E483" s="143"/>
      <c r="F483" s="153">
        <f>F484</f>
        <v>1704.6569999999999</v>
      </c>
      <c r="G483" s="153">
        <f>G484</f>
        <v>0</v>
      </c>
    </row>
    <row r="484" spans="1:7" ht="55.5" customHeight="1" x14ac:dyDescent="0.2">
      <c r="A484" s="99"/>
      <c r="B484" s="53" t="s">
        <v>269</v>
      </c>
      <c r="C484" s="119">
        <v>106</v>
      </c>
      <c r="D484" s="107">
        <v>4900000000</v>
      </c>
      <c r="E484" s="107"/>
      <c r="F484" s="154">
        <f>F485+F487+F489</f>
        <v>1704.6569999999999</v>
      </c>
      <c r="G484" s="155">
        <f>G485+G487</f>
        <v>0</v>
      </c>
    </row>
    <row r="485" spans="1:7" ht="63.75" x14ac:dyDescent="0.2">
      <c r="A485" s="99"/>
      <c r="B485" s="53" t="s">
        <v>70</v>
      </c>
      <c r="C485" s="119">
        <v>106</v>
      </c>
      <c r="D485" s="107">
        <v>4900000000</v>
      </c>
      <c r="E485" s="107">
        <v>100</v>
      </c>
      <c r="F485" s="146">
        <f>F486</f>
        <v>1704.6569999999999</v>
      </c>
      <c r="G485" s="155"/>
    </row>
    <row r="486" spans="1:7" ht="25.5" x14ac:dyDescent="0.2">
      <c r="A486" s="99"/>
      <c r="B486" s="53" t="s">
        <v>71</v>
      </c>
      <c r="C486" s="119">
        <v>106</v>
      </c>
      <c r="D486" s="107">
        <v>4900000000</v>
      </c>
      <c r="E486" s="107">
        <v>120</v>
      </c>
      <c r="F486" s="146">
        <v>1704.6569999999999</v>
      </c>
      <c r="G486" s="148"/>
    </row>
    <row r="487" spans="1:7" ht="25.5" hidden="1" x14ac:dyDescent="0.2">
      <c r="A487" s="99"/>
      <c r="B487" s="53" t="s">
        <v>72</v>
      </c>
      <c r="C487" s="119">
        <v>106</v>
      </c>
      <c r="D487" s="107">
        <v>4900000000</v>
      </c>
      <c r="E487" s="107">
        <v>200</v>
      </c>
      <c r="F487" s="146">
        <f>F488</f>
        <v>0</v>
      </c>
      <c r="G487" s="148"/>
    </row>
    <row r="488" spans="1:7" ht="38.25" hidden="1" x14ac:dyDescent="0.2">
      <c r="A488" s="99"/>
      <c r="B488" s="53" t="s">
        <v>73</v>
      </c>
      <c r="C488" s="119">
        <v>106</v>
      </c>
      <c r="D488" s="107">
        <v>4900000000</v>
      </c>
      <c r="E488" s="107">
        <v>240</v>
      </c>
      <c r="F488" s="146"/>
      <c r="G488" s="148"/>
    </row>
    <row r="489" spans="1:7" hidden="1" x14ac:dyDescent="0.2">
      <c r="A489" s="122"/>
      <c r="B489" s="53" t="s">
        <v>74</v>
      </c>
      <c r="C489" s="119">
        <v>106</v>
      </c>
      <c r="D489" s="107">
        <v>4900000000</v>
      </c>
      <c r="E489" s="123">
        <v>800</v>
      </c>
      <c r="F489" s="146">
        <f>F490</f>
        <v>0</v>
      </c>
      <c r="G489" s="148"/>
    </row>
    <row r="490" spans="1:7" hidden="1" x14ac:dyDescent="0.2">
      <c r="A490" s="122"/>
      <c r="B490" s="53" t="s">
        <v>75</v>
      </c>
      <c r="C490" s="119">
        <v>106</v>
      </c>
      <c r="D490" s="107">
        <v>4900000000</v>
      </c>
      <c r="E490" s="123">
        <v>850</v>
      </c>
      <c r="F490" s="146"/>
      <c r="G490" s="148"/>
    </row>
    <row r="491" spans="1:7" ht="12.75" customHeight="1" x14ac:dyDescent="0.2">
      <c r="A491" s="169" t="s">
        <v>9</v>
      </c>
      <c r="B491" s="170"/>
      <c r="C491" s="170"/>
      <c r="D491" s="170"/>
      <c r="E491" s="171"/>
      <c r="F491" s="151">
        <f>F14+F66+F190+F482</f>
        <v>266383.41600000003</v>
      </c>
      <c r="G491" s="151">
        <f>G14+G66+G190+G483</f>
        <v>46363.697</v>
      </c>
    </row>
    <row r="492" spans="1:7" hidden="1" x14ac:dyDescent="0.2">
      <c r="A492" s="92">
        <v>0</v>
      </c>
      <c r="B492" s="53" t="s">
        <v>154</v>
      </c>
      <c r="C492" s="105">
        <v>0</v>
      </c>
      <c r="D492" s="106">
        <v>0</v>
      </c>
      <c r="E492" s="107">
        <v>0</v>
      </c>
      <c r="F492" s="146">
        <v>0</v>
      </c>
      <c r="G492" s="146">
        <v>0</v>
      </c>
    </row>
    <row r="493" spans="1:7" hidden="1" x14ac:dyDescent="0.2">
      <c r="A493" s="92">
        <v>0</v>
      </c>
      <c r="B493" s="53" t="s">
        <v>154</v>
      </c>
      <c r="C493" s="105">
        <v>0</v>
      </c>
      <c r="D493" s="106">
        <v>0</v>
      </c>
      <c r="E493" s="107">
        <v>0</v>
      </c>
      <c r="F493" s="146">
        <v>0</v>
      </c>
      <c r="G493" s="146">
        <v>0</v>
      </c>
    </row>
    <row r="494" spans="1:7" hidden="1" x14ac:dyDescent="0.2">
      <c r="A494" s="92">
        <v>0</v>
      </c>
      <c r="B494" s="53" t="s">
        <v>154</v>
      </c>
      <c r="C494" s="105">
        <v>0</v>
      </c>
      <c r="D494" s="106">
        <v>0</v>
      </c>
      <c r="E494" s="107">
        <v>0</v>
      </c>
      <c r="F494" s="146">
        <v>0</v>
      </c>
      <c r="G494" s="146">
        <v>0</v>
      </c>
    </row>
    <row r="495" spans="1:7" hidden="1" x14ac:dyDescent="0.2">
      <c r="A495" s="92">
        <v>0</v>
      </c>
      <c r="B495" s="53" t="s">
        <v>154</v>
      </c>
      <c r="C495" s="105">
        <v>0</v>
      </c>
      <c r="D495" s="106">
        <v>0</v>
      </c>
      <c r="E495" s="107">
        <v>0</v>
      </c>
      <c r="F495" s="146">
        <v>0</v>
      </c>
      <c r="G495" s="146">
        <v>0</v>
      </c>
    </row>
    <row r="496" spans="1:7" hidden="1" x14ac:dyDescent="0.2">
      <c r="A496" s="92">
        <v>0</v>
      </c>
      <c r="B496" s="53" t="s">
        <v>154</v>
      </c>
      <c r="C496" s="105">
        <v>0</v>
      </c>
      <c r="D496" s="106">
        <v>0</v>
      </c>
      <c r="E496" s="107">
        <v>0</v>
      </c>
      <c r="F496" s="146">
        <v>0</v>
      </c>
      <c r="G496" s="146">
        <v>0</v>
      </c>
    </row>
    <row r="497" spans="1:7" hidden="1" x14ac:dyDescent="0.2">
      <c r="A497" s="92">
        <v>0</v>
      </c>
      <c r="B497" s="53" t="s">
        <v>154</v>
      </c>
      <c r="C497" s="105">
        <v>0</v>
      </c>
      <c r="D497" s="106">
        <v>0</v>
      </c>
      <c r="E497" s="107">
        <v>0</v>
      </c>
      <c r="F497" s="146">
        <v>0</v>
      </c>
      <c r="G497" s="146">
        <v>0</v>
      </c>
    </row>
    <row r="498" spans="1:7" hidden="1" x14ac:dyDescent="0.2">
      <c r="A498" s="92">
        <v>0</v>
      </c>
      <c r="B498" s="53" t="s">
        <v>154</v>
      </c>
      <c r="C498" s="105">
        <v>0</v>
      </c>
      <c r="D498" s="106">
        <v>0</v>
      </c>
      <c r="E498" s="107">
        <v>0</v>
      </c>
      <c r="F498" s="146">
        <v>0</v>
      </c>
      <c r="G498" s="146">
        <v>0</v>
      </c>
    </row>
    <row r="499" spans="1:7" hidden="1" x14ac:dyDescent="0.2">
      <c r="A499" s="92">
        <v>0</v>
      </c>
      <c r="B499" s="53" t="s">
        <v>154</v>
      </c>
      <c r="C499" s="105">
        <v>0</v>
      </c>
      <c r="D499" s="106">
        <v>0</v>
      </c>
      <c r="E499" s="107">
        <v>0</v>
      </c>
      <c r="F499" s="146">
        <v>0</v>
      </c>
      <c r="G499" s="146">
        <v>0</v>
      </c>
    </row>
    <row r="500" spans="1:7" hidden="1" x14ac:dyDescent="0.2">
      <c r="A500" s="92">
        <v>0</v>
      </c>
      <c r="B500" s="53" t="s">
        <v>154</v>
      </c>
      <c r="C500" s="105">
        <v>0</v>
      </c>
      <c r="D500" s="106">
        <v>0</v>
      </c>
      <c r="E500" s="107">
        <v>0</v>
      </c>
      <c r="F500" s="146">
        <v>0</v>
      </c>
      <c r="G500" s="146">
        <v>0</v>
      </c>
    </row>
    <row r="501" spans="1:7" hidden="1" x14ac:dyDescent="0.2">
      <c r="A501" s="92">
        <v>0</v>
      </c>
      <c r="B501" s="53" t="s">
        <v>154</v>
      </c>
      <c r="C501" s="105">
        <v>0</v>
      </c>
      <c r="D501" s="106">
        <v>0</v>
      </c>
      <c r="E501" s="107">
        <v>0</v>
      </c>
      <c r="F501" s="146">
        <v>0</v>
      </c>
      <c r="G501" s="146">
        <v>0</v>
      </c>
    </row>
    <row r="503" spans="1:7" x14ac:dyDescent="0.2">
      <c r="F503" s="156"/>
      <c r="G503" s="156"/>
    </row>
    <row r="504" spans="1:7" x14ac:dyDescent="0.2">
      <c r="F504" s="156"/>
      <c r="G504" s="156"/>
    </row>
    <row r="505" spans="1:7" x14ac:dyDescent="0.2">
      <c r="F505" s="156">
        <v>257383.416</v>
      </c>
      <c r="G505" s="157">
        <v>46363.697</v>
      </c>
    </row>
    <row r="506" spans="1:7" x14ac:dyDescent="0.2">
      <c r="F506" s="158"/>
    </row>
    <row r="507" spans="1:7" x14ac:dyDescent="0.2">
      <c r="F507" s="156">
        <f>F505-F491</f>
        <v>-9000.0000000000291</v>
      </c>
      <c r="G507" s="156">
        <f>G505-G491</f>
        <v>0</v>
      </c>
    </row>
    <row r="508" spans="1:7" x14ac:dyDescent="0.2">
      <c r="F508" s="157">
        <v>9000</v>
      </c>
    </row>
    <row r="509" spans="1:7" x14ac:dyDescent="0.2">
      <c r="F509" s="156">
        <f>F508+F507</f>
        <v>-2.9103830456733704E-11</v>
      </c>
    </row>
  </sheetData>
  <dataConsolidate link="1"/>
  <mergeCells count="13">
    <mergeCell ref="A8:G8"/>
    <mergeCell ref="F10:G11"/>
    <mergeCell ref="A491:E491"/>
    <mergeCell ref="A10:A12"/>
    <mergeCell ref="B10:B12"/>
    <mergeCell ref="C10:C12"/>
    <mergeCell ref="D10:D12"/>
    <mergeCell ref="E10:E12"/>
    <mergeCell ref="A1:G1"/>
    <mergeCell ref="A2:G2"/>
    <mergeCell ref="A3:G3"/>
    <mergeCell ref="A4:G4"/>
    <mergeCell ref="A5:G5"/>
  </mergeCells>
  <pageMargins left="0.47244094488188981" right="0.19685039370078741" top="0.59055118110236227" bottom="0.43307086614173229" header="0" footer="0"/>
  <pageSetup paperSize="9" scale="97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ToggleButton1">
          <controlPr defaultSize="0" print="0" autoLine="0" r:id="rId5">
            <anchor moveWithCells="1">
              <from>
                <xdr:col>26</xdr:col>
                <xdr:colOff>457200</xdr:colOff>
                <xdr:row>0</xdr:row>
                <xdr:rowOff>38100</xdr:rowOff>
              </from>
              <to>
                <xdr:col>32</xdr:col>
                <xdr:colOff>57150</xdr:colOff>
                <xdr:row>2</xdr:row>
                <xdr:rowOff>57150</xdr:rowOff>
              </to>
            </anchor>
          </controlPr>
        </control>
      </mc:Choice>
      <mc:Fallback>
        <control shapeId="1025" r:id="rId4" name="ToggleButton1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10"/>
  <dimension ref="A1:K161"/>
  <sheetViews>
    <sheetView showZeros="0" view="pageBreakPreview" zoomScaleNormal="100" zoomScaleSheetLayoutView="100" workbookViewId="0">
      <selection activeCell="H35" sqref="H35"/>
    </sheetView>
  </sheetViews>
  <sheetFormatPr defaultColWidth="9.140625" defaultRowHeight="12.75" x14ac:dyDescent="0.2"/>
  <cols>
    <col min="1" max="1" width="6.140625" style="48" bestFit="1" customWidth="1"/>
    <col min="2" max="2" width="71.28515625" style="88" customWidth="1"/>
    <col min="3" max="3" width="11.140625" style="49" customWidth="1"/>
    <col min="4" max="4" width="11" style="50" customWidth="1"/>
    <col min="5" max="16384" width="9.140625" style="6"/>
  </cols>
  <sheetData>
    <row r="1" spans="1:9" s="1" customFormat="1" ht="14.25" x14ac:dyDescent="0.2">
      <c r="A1" s="32"/>
      <c r="B1" s="81"/>
      <c r="C1" s="33"/>
      <c r="D1" s="34" t="s">
        <v>233</v>
      </c>
    </row>
    <row r="2" spans="1:9" s="1" customFormat="1" ht="14.25" x14ac:dyDescent="0.2">
      <c r="A2" s="32"/>
      <c r="B2" s="81"/>
      <c r="C2" s="33"/>
      <c r="D2" s="34" t="s">
        <v>1</v>
      </c>
    </row>
    <row r="3" spans="1:9" s="1" customFormat="1" ht="14.25" x14ac:dyDescent="0.2">
      <c r="A3" s="32"/>
      <c r="B3" s="81"/>
      <c r="C3" s="33"/>
      <c r="D3" s="34" t="s">
        <v>159</v>
      </c>
    </row>
    <row r="4" spans="1:9" s="1" customFormat="1" ht="14.25" x14ac:dyDescent="0.2">
      <c r="A4" s="32"/>
      <c r="B4" s="81"/>
      <c r="C4" s="33"/>
      <c r="D4" s="34" t="s">
        <v>160</v>
      </c>
    </row>
    <row r="5" spans="1:9" s="1" customFormat="1" ht="14.25" x14ac:dyDescent="0.2">
      <c r="A5" s="32"/>
      <c r="B5" s="81"/>
      <c r="C5" s="33"/>
      <c r="D5" s="34" t="s">
        <v>252</v>
      </c>
    </row>
    <row r="6" spans="1:9" s="1" customFormat="1" ht="6.75" customHeight="1" x14ac:dyDescent="0.2">
      <c r="A6" s="32"/>
      <c r="B6" s="81"/>
      <c r="C6" s="33"/>
      <c r="D6" s="34"/>
    </row>
    <row r="7" spans="1:9" s="1" customFormat="1" ht="11.25" hidden="1" customHeight="1" x14ac:dyDescent="0.2">
      <c r="A7" s="51" t="s">
        <v>157</v>
      </c>
      <c r="B7" s="82" t="s">
        <v>10</v>
      </c>
      <c r="C7" s="35">
        <v>0</v>
      </c>
      <c r="D7" s="35">
        <v>0</v>
      </c>
    </row>
    <row r="8" spans="1:9" s="1" customFormat="1" ht="29.25" customHeight="1" x14ac:dyDescent="0.2">
      <c r="A8" s="177" t="s">
        <v>253</v>
      </c>
      <c r="B8" s="177"/>
      <c r="C8" s="177"/>
      <c r="D8" s="177"/>
    </row>
    <row r="9" spans="1:9" s="1" customFormat="1" ht="3.75" customHeight="1" x14ac:dyDescent="0.2">
      <c r="A9" s="36"/>
      <c r="B9" s="83"/>
      <c r="C9" s="37"/>
      <c r="D9" s="36"/>
    </row>
    <row r="10" spans="1:9" s="1" customFormat="1" ht="5.25" customHeight="1" x14ac:dyDescent="0.2">
      <c r="A10" s="178" t="s">
        <v>4</v>
      </c>
      <c r="B10" s="179" t="s">
        <v>235</v>
      </c>
      <c r="C10" s="180" t="s">
        <v>232</v>
      </c>
      <c r="D10" s="181"/>
    </row>
    <row r="11" spans="1:9" s="4" customFormat="1" ht="6.6" customHeight="1" x14ac:dyDescent="0.2">
      <c r="A11" s="178"/>
      <c r="B11" s="179"/>
      <c r="C11" s="182"/>
      <c r="D11" s="183"/>
    </row>
    <row r="12" spans="1:9" s="1" customFormat="1" ht="153" customHeight="1" x14ac:dyDescent="0.2">
      <c r="A12" s="178"/>
      <c r="B12" s="179"/>
      <c r="C12" s="38" t="s">
        <v>7</v>
      </c>
      <c r="D12" s="38" t="s">
        <v>250</v>
      </c>
    </row>
    <row r="13" spans="1:9" s="1" customFormat="1" ht="14.25" hidden="1" x14ac:dyDescent="0.2">
      <c r="A13" s="51"/>
      <c r="B13" s="84"/>
      <c r="C13" s="38"/>
      <c r="D13" s="38"/>
    </row>
    <row r="14" spans="1:9" customFormat="1" ht="25.5" customHeight="1" x14ac:dyDescent="0.2">
      <c r="A14" s="39" t="s">
        <v>12</v>
      </c>
      <c r="B14" s="85" t="s">
        <v>66</v>
      </c>
      <c r="C14" s="41">
        <f>C15+C16+C17+C18+C25+C26</f>
        <v>73082.214999999997</v>
      </c>
      <c r="D14" s="41">
        <f>D15+D16+D17+D18+D25+D26</f>
        <v>4898.5010000000002</v>
      </c>
      <c r="E14" s="5"/>
    </row>
    <row r="15" spans="1:9" s="1" customFormat="1" ht="25.5" x14ac:dyDescent="0.2">
      <c r="A15" s="43">
        <v>102</v>
      </c>
      <c r="B15" s="86" t="s">
        <v>128</v>
      </c>
      <c r="C15" s="44">
        <f>Ведом!F191</f>
        <v>2801.4549999999999</v>
      </c>
      <c r="D15" s="44">
        <f>Ведом!G191</f>
        <v>0</v>
      </c>
      <c r="E15" s="5"/>
      <c r="F15" s="57"/>
      <c r="G15" s="57"/>
      <c r="H15" s="57"/>
      <c r="I15" s="57"/>
    </row>
    <row r="16" spans="1:9" s="57" customFormat="1" ht="36.75" customHeight="1" x14ac:dyDescent="0.2">
      <c r="A16" s="43">
        <v>104</v>
      </c>
      <c r="B16" s="86" t="s">
        <v>67</v>
      </c>
      <c r="C16" s="44">
        <f>Ведом!F204+Ведом!F15</f>
        <v>17252.811000000002</v>
      </c>
      <c r="D16" s="44">
        <f>Ведом!G15+Ведом!G204</f>
        <v>936.56500000000005</v>
      </c>
      <c r="E16" s="5"/>
    </row>
    <row r="17" spans="1:5" s="57" customFormat="1" x14ac:dyDescent="0.2">
      <c r="A17" s="43">
        <v>105</v>
      </c>
      <c r="B17" s="86" t="s">
        <v>234</v>
      </c>
      <c r="C17" s="44">
        <f>Ведом!F231</f>
        <v>1.3720000000000001</v>
      </c>
      <c r="D17" s="44">
        <f>Ведом!G231</f>
        <v>1.3720000000000001</v>
      </c>
      <c r="E17" s="5"/>
    </row>
    <row r="18" spans="1:5" s="57" customFormat="1" ht="25.5" x14ac:dyDescent="0.2">
      <c r="A18" s="43">
        <v>106</v>
      </c>
      <c r="B18" s="86" t="s">
        <v>76</v>
      </c>
      <c r="C18" s="44">
        <f>Ведом!F29+Ведом!F483</f>
        <v>13705.142999999998</v>
      </c>
      <c r="D18" s="44">
        <f>Ведом!G29</f>
        <v>0</v>
      </c>
      <c r="E18" s="5"/>
    </row>
    <row r="19" spans="1:5" s="57" customFormat="1" hidden="1" x14ac:dyDescent="0.2">
      <c r="A19" s="43">
        <v>107</v>
      </c>
      <c r="B19" s="86" t="s">
        <v>191</v>
      </c>
      <c r="C19" s="44" t="e">
        <f>C20</f>
        <v>#REF!</v>
      </c>
      <c r="D19" s="44"/>
      <c r="E19" s="5"/>
    </row>
    <row r="20" spans="1:5" s="57" customFormat="1" hidden="1" x14ac:dyDescent="0.2">
      <c r="A20" s="43">
        <v>107</v>
      </c>
      <c r="B20" s="86" t="s">
        <v>91</v>
      </c>
      <c r="C20" s="44" t="e">
        <f>C23</f>
        <v>#REF!</v>
      </c>
      <c r="D20" s="44"/>
      <c r="E20" s="5"/>
    </row>
    <row r="21" spans="1:5" s="57" customFormat="1" hidden="1" x14ac:dyDescent="0.2">
      <c r="A21" s="43">
        <v>107</v>
      </c>
      <c r="B21" s="86" t="s">
        <v>84</v>
      </c>
      <c r="C21" s="44" t="e">
        <f>C22</f>
        <v>#REF!</v>
      </c>
      <c r="D21" s="44"/>
      <c r="E21" s="5"/>
    </row>
    <row r="22" spans="1:5" s="57" customFormat="1" hidden="1" x14ac:dyDescent="0.2">
      <c r="A22" s="43">
        <v>107</v>
      </c>
      <c r="B22" s="86" t="s">
        <v>194</v>
      </c>
      <c r="C22" s="44" t="e">
        <f>C23</f>
        <v>#REF!</v>
      </c>
      <c r="D22" s="44"/>
      <c r="E22" s="5"/>
    </row>
    <row r="23" spans="1:5" s="57" customFormat="1" hidden="1" x14ac:dyDescent="0.2">
      <c r="A23" s="43">
        <v>107</v>
      </c>
      <c r="B23" s="86" t="s">
        <v>74</v>
      </c>
      <c r="C23" s="44" t="e">
        <f>C24</f>
        <v>#REF!</v>
      </c>
      <c r="D23" s="44"/>
      <c r="E23" s="5"/>
    </row>
    <row r="24" spans="1:5" s="57" customFormat="1" hidden="1" x14ac:dyDescent="0.2">
      <c r="A24" s="43">
        <v>107</v>
      </c>
      <c r="B24" s="86" t="s">
        <v>192</v>
      </c>
      <c r="C24" s="44" t="e">
        <f>Ведом!#REF!</f>
        <v>#REF!</v>
      </c>
      <c r="D24" s="44"/>
      <c r="E24" s="5"/>
    </row>
    <row r="25" spans="1:5" s="57" customFormat="1" x14ac:dyDescent="0.2">
      <c r="A25" s="43">
        <v>111</v>
      </c>
      <c r="B25" s="86" t="s">
        <v>129</v>
      </c>
      <c r="C25" s="44">
        <f>Ведом!F236</f>
        <v>100</v>
      </c>
      <c r="D25" s="44">
        <f>Ведом!G236</f>
        <v>0</v>
      </c>
      <c r="E25" s="5"/>
    </row>
    <row r="26" spans="1:5" s="57" customFormat="1" x14ac:dyDescent="0.2">
      <c r="A26" s="43">
        <v>113</v>
      </c>
      <c r="B26" s="86" t="s">
        <v>94</v>
      </c>
      <c r="C26" s="44">
        <f>Ведом!F67+Ведом!F245</f>
        <v>39221.433999999994</v>
      </c>
      <c r="D26" s="44">
        <f>Ведом!G67+Ведом!G245</f>
        <v>3960.5639999999999</v>
      </c>
      <c r="E26" s="5"/>
    </row>
    <row r="27" spans="1:5" hidden="1" x14ac:dyDescent="0.2">
      <c r="A27" s="43">
        <v>113</v>
      </c>
      <c r="B27" s="86" t="s">
        <v>91</v>
      </c>
      <c r="C27" s="44">
        <f>C28+C32</f>
        <v>0</v>
      </c>
      <c r="D27" s="44">
        <f>D28+D32</f>
        <v>0</v>
      </c>
      <c r="E27" s="5"/>
    </row>
    <row r="28" spans="1:5" hidden="1" x14ac:dyDescent="0.2">
      <c r="A28" s="43">
        <v>113</v>
      </c>
      <c r="B28" s="86" t="s">
        <v>96</v>
      </c>
      <c r="C28" s="44">
        <f>C29</f>
        <v>0</v>
      </c>
      <c r="D28" s="44"/>
      <c r="E28" s="5"/>
    </row>
    <row r="29" spans="1:5" hidden="1" x14ac:dyDescent="0.2">
      <c r="A29" s="43">
        <v>113</v>
      </c>
      <c r="B29" s="86" t="s">
        <v>135</v>
      </c>
      <c r="C29" s="44">
        <f>C30</f>
        <v>0</v>
      </c>
      <c r="D29" s="44"/>
      <c r="E29" s="5"/>
    </row>
    <row r="30" spans="1:5" ht="25.5" hidden="1" x14ac:dyDescent="0.2">
      <c r="A30" s="43">
        <v>113</v>
      </c>
      <c r="B30" s="86" t="s">
        <v>72</v>
      </c>
      <c r="C30" s="44">
        <f>C31</f>
        <v>0</v>
      </c>
      <c r="D30" s="44"/>
      <c r="E30" s="5"/>
    </row>
    <row r="31" spans="1:5" ht="25.5" hidden="1" x14ac:dyDescent="0.2">
      <c r="A31" s="43">
        <v>113</v>
      </c>
      <c r="B31" s="86" t="s">
        <v>73</v>
      </c>
      <c r="C31" s="44">
        <f>Ведом!F92+Ведом!F297</f>
        <v>0</v>
      </c>
      <c r="D31" s="44"/>
      <c r="E31" s="5"/>
    </row>
    <row r="32" spans="1:5" hidden="1" x14ac:dyDescent="0.2">
      <c r="A32" s="43">
        <v>113</v>
      </c>
      <c r="B32" s="86" t="s">
        <v>84</v>
      </c>
      <c r="C32" s="44">
        <f>C33</f>
        <v>0</v>
      </c>
      <c r="D32" s="44">
        <f>D33</f>
        <v>0</v>
      </c>
      <c r="E32" s="5"/>
    </row>
    <row r="33" spans="1:5" hidden="1" x14ac:dyDescent="0.2">
      <c r="A33" s="43">
        <v>113</v>
      </c>
      <c r="B33" s="86" t="s">
        <v>74</v>
      </c>
      <c r="C33" s="44">
        <f>C34</f>
        <v>0</v>
      </c>
      <c r="D33" s="44">
        <f>D34</f>
        <v>0</v>
      </c>
      <c r="E33" s="5"/>
    </row>
    <row r="34" spans="1:5" hidden="1" x14ac:dyDescent="0.2">
      <c r="A34" s="43">
        <v>113</v>
      </c>
      <c r="B34" s="86" t="s">
        <v>171</v>
      </c>
      <c r="C34" s="44">
        <f>Ведом!F293</f>
        <v>0</v>
      </c>
      <c r="D34" s="44"/>
      <c r="E34" s="5"/>
    </row>
    <row r="35" spans="1:5" x14ac:dyDescent="0.2">
      <c r="A35" s="39" t="s">
        <v>28</v>
      </c>
      <c r="B35" s="85" t="s">
        <v>101</v>
      </c>
      <c r="C35" s="42">
        <f>C36+C37+C38+C39</f>
        <v>32085.449000000001</v>
      </c>
      <c r="D35" s="41">
        <f>D36+D37+D38+D39</f>
        <v>8625.69</v>
      </c>
      <c r="E35" s="5"/>
    </row>
    <row r="36" spans="1:5" s="57" customFormat="1" x14ac:dyDescent="0.2">
      <c r="A36" s="43">
        <v>405</v>
      </c>
      <c r="B36" s="86" t="s">
        <v>136</v>
      </c>
      <c r="C36" s="44">
        <f>Ведом!F301</f>
        <v>12383.252</v>
      </c>
      <c r="D36" s="44">
        <f>Ведом!G301</f>
        <v>8580.5360000000001</v>
      </c>
      <c r="E36" s="5"/>
    </row>
    <row r="37" spans="1:5" s="57" customFormat="1" ht="11.25" customHeight="1" x14ac:dyDescent="0.2">
      <c r="A37" s="43">
        <v>408</v>
      </c>
      <c r="B37" s="86" t="s">
        <v>141</v>
      </c>
      <c r="C37" s="44">
        <f>Ведом!F339</f>
        <v>4280.1779999999999</v>
      </c>
      <c r="D37" s="44">
        <f>Ведом!G339</f>
        <v>0</v>
      </c>
      <c r="E37" s="5"/>
    </row>
    <row r="38" spans="1:5" s="57" customFormat="1" x14ac:dyDescent="0.2">
      <c r="A38" s="43">
        <v>409</v>
      </c>
      <c r="B38" s="86" t="s">
        <v>102</v>
      </c>
      <c r="C38" s="44">
        <f>Ведом!F93</f>
        <v>14773.16</v>
      </c>
      <c r="D38" s="44">
        <f>Ведом!G93</f>
        <v>0</v>
      </c>
      <c r="E38" s="5"/>
    </row>
    <row r="39" spans="1:5" s="57" customFormat="1" x14ac:dyDescent="0.2">
      <c r="A39" s="43">
        <v>412</v>
      </c>
      <c r="B39" s="86" t="s">
        <v>104</v>
      </c>
      <c r="C39" s="44">
        <f>Ведом!F103+Ведом!F353</f>
        <v>648.85899999999992</v>
      </c>
      <c r="D39" s="44">
        <f>Ведом!G103+Ведом!G353</f>
        <v>45.154000000000003</v>
      </c>
      <c r="E39" s="5"/>
    </row>
    <row r="40" spans="1:5" x14ac:dyDescent="0.2">
      <c r="A40" s="39" t="s">
        <v>31</v>
      </c>
      <c r="B40" s="85" t="s">
        <v>106</v>
      </c>
      <c r="C40" s="42">
        <f>C41+C49+C50</f>
        <v>5187.0820000000003</v>
      </c>
      <c r="D40" s="42">
        <f>D41+D49+D50</f>
        <v>0</v>
      </c>
      <c r="E40" s="5"/>
    </row>
    <row r="41" spans="1:5" s="57" customFormat="1" x14ac:dyDescent="0.2">
      <c r="A41" s="43">
        <v>501</v>
      </c>
      <c r="B41" s="86" t="s">
        <v>107</v>
      </c>
      <c r="C41" s="44">
        <f>Ведом!F114</f>
        <v>140</v>
      </c>
      <c r="D41" s="44">
        <v>0</v>
      </c>
      <c r="E41" s="5"/>
    </row>
    <row r="42" spans="1:5" s="57" customFormat="1" hidden="1" x14ac:dyDescent="0.2">
      <c r="A42" s="43">
        <v>502</v>
      </c>
      <c r="B42" s="86" t="s">
        <v>189</v>
      </c>
      <c r="C42" s="44" t="e">
        <f t="shared" ref="C42:C47" si="0">C43</f>
        <v>#REF!</v>
      </c>
      <c r="D42" s="44"/>
      <c r="E42" s="5"/>
    </row>
    <row r="43" spans="1:5" s="57" customFormat="1" hidden="1" x14ac:dyDescent="0.2">
      <c r="A43" s="43">
        <v>502</v>
      </c>
      <c r="B43" s="86" t="s">
        <v>91</v>
      </c>
      <c r="C43" s="44" t="e">
        <f t="shared" si="0"/>
        <v>#REF!</v>
      </c>
      <c r="D43" s="44"/>
      <c r="E43" s="5"/>
    </row>
    <row r="44" spans="1:5" s="57" customFormat="1" ht="25.5" hidden="1" x14ac:dyDescent="0.2">
      <c r="A44" s="43">
        <v>502</v>
      </c>
      <c r="B44" s="86" t="s">
        <v>170</v>
      </c>
      <c r="C44" s="44" t="e">
        <f t="shared" si="0"/>
        <v>#REF!</v>
      </c>
      <c r="D44" s="44"/>
      <c r="E44" s="5"/>
    </row>
    <row r="45" spans="1:5" s="57" customFormat="1" hidden="1" x14ac:dyDescent="0.2">
      <c r="A45" s="43">
        <v>502</v>
      </c>
      <c r="B45" s="86" t="s">
        <v>80</v>
      </c>
      <c r="C45" s="44" t="e">
        <f t="shared" si="0"/>
        <v>#REF!</v>
      </c>
      <c r="D45" s="44"/>
      <c r="E45" s="5"/>
    </row>
    <row r="46" spans="1:5" s="57" customFormat="1" hidden="1" x14ac:dyDescent="0.2">
      <c r="A46" s="43">
        <v>502</v>
      </c>
      <c r="B46" s="86" t="s">
        <v>190</v>
      </c>
      <c r="C46" s="44" t="e">
        <f t="shared" si="0"/>
        <v>#REF!</v>
      </c>
      <c r="D46" s="44"/>
      <c r="E46" s="5"/>
    </row>
    <row r="47" spans="1:5" s="57" customFormat="1" hidden="1" x14ac:dyDescent="0.2">
      <c r="A47" s="43">
        <v>502</v>
      </c>
      <c r="B47" s="86" t="s">
        <v>82</v>
      </c>
      <c r="C47" s="44" t="e">
        <f t="shared" si="0"/>
        <v>#REF!</v>
      </c>
      <c r="D47" s="44"/>
      <c r="E47" s="5"/>
    </row>
    <row r="48" spans="1:5" s="57" customFormat="1" hidden="1" x14ac:dyDescent="0.2">
      <c r="A48" s="43">
        <v>502</v>
      </c>
      <c r="B48" s="86" t="s">
        <v>83</v>
      </c>
      <c r="C48" s="44" t="e">
        <f>Ведом!#REF!</f>
        <v>#REF!</v>
      </c>
      <c r="D48" s="44"/>
      <c r="E48" s="5"/>
    </row>
    <row r="49" spans="1:5" s="57" customFormat="1" hidden="1" x14ac:dyDescent="0.2">
      <c r="A49" s="43">
        <v>502</v>
      </c>
      <c r="B49" s="86" t="s">
        <v>189</v>
      </c>
      <c r="C49" s="44">
        <f>Ведом!F360</f>
        <v>0</v>
      </c>
      <c r="D49" s="44">
        <f>Ведом!G360</f>
        <v>0</v>
      </c>
      <c r="E49" s="5"/>
    </row>
    <row r="50" spans="1:5" s="57" customFormat="1" hidden="1" x14ac:dyDescent="0.2">
      <c r="A50" s="43">
        <v>503</v>
      </c>
      <c r="B50" s="86" t="s">
        <v>169</v>
      </c>
      <c r="C50" s="44">
        <f>Ведом!F124</f>
        <v>5047.0820000000003</v>
      </c>
      <c r="D50" s="44">
        <f>Ведом!G124</f>
        <v>0</v>
      </c>
      <c r="E50" s="5"/>
    </row>
    <row r="51" spans="1:5" s="57" customFormat="1" ht="0.75" hidden="1" customHeight="1" x14ac:dyDescent="0.2">
      <c r="A51" s="43">
        <v>503</v>
      </c>
      <c r="B51" s="86" t="s">
        <v>168</v>
      </c>
      <c r="C51" s="44" t="e">
        <f>C52+C56+C60</f>
        <v>#REF!</v>
      </c>
      <c r="D51" s="44" t="e">
        <f>D52+D56+D60</f>
        <v>#REF!</v>
      </c>
      <c r="E51" s="5"/>
    </row>
    <row r="52" spans="1:5" s="57" customFormat="1" ht="51" hidden="1" x14ac:dyDescent="0.2">
      <c r="A52" s="43">
        <v>503</v>
      </c>
      <c r="B52" s="86" t="s">
        <v>120</v>
      </c>
      <c r="C52" s="44" t="e">
        <f t="shared" ref="C52:D54" si="1">C53</f>
        <v>#REF!</v>
      </c>
      <c r="D52" s="44" t="e">
        <f t="shared" si="1"/>
        <v>#REF!</v>
      </c>
      <c r="E52" s="5"/>
    </row>
    <row r="53" spans="1:5" s="57" customFormat="1" ht="51" hidden="1" x14ac:dyDescent="0.2">
      <c r="A53" s="43">
        <v>503</v>
      </c>
      <c r="B53" s="86" t="s">
        <v>167</v>
      </c>
      <c r="C53" s="44" t="e">
        <f t="shared" si="1"/>
        <v>#REF!</v>
      </c>
      <c r="D53" s="44" t="e">
        <f t="shared" si="1"/>
        <v>#REF!</v>
      </c>
      <c r="E53" s="5"/>
    </row>
    <row r="54" spans="1:5" s="57" customFormat="1" ht="25.5" hidden="1" x14ac:dyDescent="0.2">
      <c r="A54" s="43">
        <v>503</v>
      </c>
      <c r="B54" s="86" t="s">
        <v>72</v>
      </c>
      <c r="C54" s="44" t="e">
        <f t="shared" si="1"/>
        <v>#REF!</v>
      </c>
      <c r="D54" s="44" t="e">
        <f t="shared" si="1"/>
        <v>#REF!</v>
      </c>
      <c r="E54" s="5"/>
    </row>
    <row r="55" spans="1:5" s="57" customFormat="1" ht="25.5" hidden="1" x14ac:dyDescent="0.2">
      <c r="A55" s="43">
        <v>503</v>
      </c>
      <c r="B55" s="86" t="s">
        <v>73</v>
      </c>
      <c r="C55" s="44" t="e">
        <f>Ведом!#REF!</f>
        <v>#REF!</v>
      </c>
      <c r="D55" s="44" t="e">
        <f>Ведом!#REF!</f>
        <v>#REF!</v>
      </c>
      <c r="E55" s="5"/>
    </row>
    <row r="56" spans="1:5" s="57" customFormat="1" ht="51" hidden="1" x14ac:dyDescent="0.2">
      <c r="A56" s="43">
        <v>503</v>
      </c>
      <c r="B56" s="86" t="s">
        <v>175</v>
      </c>
      <c r="C56" s="44" t="e">
        <f>C57</f>
        <v>#REF!</v>
      </c>
      <c r="D56" s="44"/>
      <c r="E56" s="5"/>
    </row>
    <row r="57" spans="1:5" s="57" customFormat="1" ht="51" hidden="1" x14ac:dyDescent="0.2">
      <c r="A57" s="43">
        <v>503</v>
      </c>
      <c r="B57" s="86" t="s">
        <v>196</v>
      </c>
      <c r="C57" s="44" t="e">
        <f>C58</f>
        <v>#REF!</v>
      </c>
      <c r="D57" s="44"/>
      <c r="E57" s="5"/>
    </row>
    <row r="58" spans="1:5" s="57" customFormat="1" ht="25.5" hidden="1" x14ac:dyDescent="0.2">
      <c r="A58" s="43">
        <v>503</v>
      </c>
      <c r="B58" s="86" t="s">
        <v>72</v>
      </c>
      <c r="C58" s="44" t="e">
        <f>C59</f>
        <v>#REF!</v>
      </c>
      <c r="D58" s="44"/>
      <c r="E58" s="5"/>
    </row>
    <row r="59" spans="1:5" s="57" customFormat="1" ht="25.5" hidden="1" x14ac:dyDescent="0.2">
      <c r="A59" s="43">
        <v>503</v>
      </c>
      <c r="B59" s="86" t="s">
        <v>73</v>
      </c>
      <c r="C59" s="44" t="e">
        <f>Ведом!#REF!</f>
        <v>#REF!</v>
      </c>
      <c r="D59" s="44"/>
      <c r="E59" s="5"/>
    </row>
    <row r="60" spans="1:5" s="57" customFormat="1" ht="38.25" hidden="1" x14ac:dyDescent="0.2">
      <c r="A60" s="43">
        <v>503</v>
      </c>
      <c r="B60" s="86" t="s">
        <v>195</v>
      </c>
      <c r="C60" s="44" t="e">
        <f>C61</f>
        <v>#REF!</v>
      </c>
      <c r="D60" s="44" t="e">
        <f>D61</f>
        <v>#REF!</v>
      </c>
      <c r="E60" s="5"/>
    </row>
    <row r="61" spans="1:5" s="57" customFormat="1" ht="25.5" hidden="1" x14ac:dyDescent="0.2">
      <c r="A61" s="43">
        <v>503</v>
      </c>
      <c r="B61" s="86" t="s">
        <v>72</v>
      </c>
      <c r="C61" s="44" t="e">
        <f>#REF!</f>
        <v>#REF!</v>
      </c>
      <c r="D61" s="44" t="e">
        <f>#REF!</f>
        <v>#REF!</v>
      </c>
      <c r="E61" s="5"/>
    </row>
    <row r="62" spans="1:5" s="58" customFormat="1" x14ac:dyDescent="0.2">
      <c r="A62" s="43">
        <v>503</v>
      </c>
      <c r="B62" s="86" t="s">
        <v>169</v>
      </c>
      <c r="C62" s="44">
        <f>Ведом!F121</f>
        <v>5047.0820000000003</v>
      </c>
      <c r="D62" s="44"/>
      <c r="E62" s="52"/>
    </row>
    <row r="63" spans="1:5" x14ac:dyDescent="0.2">
      <c r="A63" s="39" t="s">
        <v>15</v>
      </c>
      <c r="B63" s="85" t="s">
        <v>77</v>
      </c>
      <c r="C63" s="42">
        <f>C64+C72+C73+C74</f>
        <v>49247.622000000003</v>
      </c>
      <c r="D63" s="42">
        <f>D64+D72+D73+D74</f>
        <v>6736.9110000000001</v>
      </c>
      <c r="E63" s="5"/>
    </row>
    <row r="64" spans="1:5" s="57" customFormat="1" x14ac:dyDescent="0.2">
      <c r="A64" s="43">
        <v>701</v>
      </c>
      <c r="B64" s="86" t="s">
        <v>143</v>
      </c>
      <c r="C64" s="44">
        <f>Ведом!F366</f>
        <v>10128.245999999999</v>
      </c>
      <c r="D64" s="44">
        <f>Ведом!G366</f>
        <v>0</v>
      </c>
      <c r="E64" s="5"/>
    </row>
    <row r="65" spans="1:5" s="57" customFormat="1" ht="51" hidden="1" x14ac:dyDescent="0.2">
      <c r="A65" s="43">
        <v>701</v>
      </c>
      <c r="B65" s="86" t="s">
        <v>175</v>
      </c>
      <c r="C65" s="44">
        <f>C66</f>
        <v>0</v>
      </c>
      <c r="D65" s="44">
        <f>D66</f>
        <v>0</v>
      </c>
      <c r="E65" s="5"/>
    </row>
    <row r="66" spans="1:5" s="57" customFormat="1" ht="38.25" hidden="1" x14ac:dyDescent="0.2">
      <c r="A66" s="43">
        <v>701</v>
      </c>
      <c r="B66" s="86" t="s">
        <v>111</v>
      </c>
      <c r="C66" s="44">
        <f>C69</f>
        <v>0</v>
      </c>
      <c r="D66" s="44">
        <f>D69</f>
        <v>0</v>
      </c>
      <c r="E66" s="5"/>
    </row>
    <row r="67" spans="1:5" s="57" customFormat="1" ht="38.25" hidden="1" x14ac:dyDescent="0.2">
      <c r="A67" s="43">
        <v>701</v>
      </c>
      <c r="B67" s="86" t="s">
        <v>111</v>
      </c>
      <c r="C67" s="44">
        <v>0</v>
      </c>
      <c r="D67" s="44">
        <v>0</v>
      </c>
      <c r="E67" s="5"/>
    </row>
    <row r="68" spans="1:5" s="57" customFormat="1" ht="38.25" hidden="1" x14ac:dyDescent="0.2">
      <c r="A68" s="43">
        <v>701</v>
      </c>
      <c r="B68" s="86" t="s">
        <v>111</v>
      </c>
      <c r="C68" s="44">
        <v>0</v>
      </c>
      <c r="D68" s="44">
        <v>0</v>
      </c>
      <c r="E68" s="5"/>
    </row>
    <row r="69" spans="1:5" s="57" customFormat="1" ht="25.5" hidden="1" x14ac:dyDescent="0.2">
      <c r="A69" s="43">
        <v>701</v>
      </c>
      <c r="B69" s="86" t="s">
        <v>145</v>
      </c>
      <c r="C69" s="44">
        <f>C70</f>
        <v>0</v>
      </c>
      <c r="D69" s="44">
        <f>D70</f>
        <v>0</v>
      </c>
      <c r="E69" s="5"/>
    </row>
    <row r="70" spans="1:5" s="57" customFormat="1" ht="25.5" hidden="1" x14ac:dyDescent="0.2">
      <c r="A70" s="43">
        <v>701</v>
      </c>
      <c r="B70" s="86" t="s">
        <v>99</v>
      </c>
      <c r="C70" s="44">
        <f>C71</f>
        <v>0</v>
      </c>
      <c r="D70" s="44">
        <f>D71</f>
        <v>0</v>
      </c>
      <c r="E70" s="5"/>
    </row>
    <row r="71" spans="1:5" s="57" customFormat="1" hidden="1" x14ac:dyDescent="0.2">
      <c r="A71" s="43">
        <v>701</v>
      </c>
      <c r="B71" s="86" t="s">
        <v>100</v>
      </c>
      <c r="C71" s="44">
        <f>Ведом!F381</f>
        <v>0</v>
      </c>
      <c r="D71" s="44">
        <f>Ведом!G381</f>
        <v>0</v>
      </c>
      <c r="E71" s="5"/>
    </row>
    <row r="72" spans="1:5" s="57" customFormat="1" x14ac:dyDescent="0.2">
      <c r="A72" s="43">
        <v>702</v>
      </c>
      <c r="B72" s="86" t="s">
        <v>78</v>
      </c>
      <c r="C72" s="44">
        <f>Ведом!F41+Ведом!F388</f>
        <v>34979.662000000004</v>
      </c>
      <c r="D72" s="44">
        <f>Ведом!G41+Ведом!G388</f>
        <v>4857</v>
      </c>
      <c r="E72" s="5"/>
    </row>
    <row r="73" spans="1:5" s="57" customFormat="1" ht="14.25" customHeight="1" x14ac:dyDescent="0.2">
      <c r="A73" s="43">
        <v>707</v>
      </c>
      <c r="B73" s="86" t="s">
        <v>164</v>
      </c>
      <c r="C73" s="44">
        <f>Ведом!F125+Ведом!F430</f>
        <v>4139.7139999999999</v>
      </c>
      <c r="D73" s="44">
        <f>Ведом!G125+Ведом!G430</f>
        <v>1879.9110000000001</v>
      </c>
      <c r="E73" s="5"/>
    </row>
    <row r="74" spans="1:5" s="57" customFormat="1" ht="14.25" hidden="1" customHeight="1" x14ac:dyDescent="0.2">
      <c r="A74" s="43">
        <v>709</v>
      </c>
      <c r="B74" s="87" t="s">
        <v>247</v>
      </c>
      <c r="C74" s="44">
        <f>Ведом!F439</f>
        <v>0</v>
      </c>
      <c r="D74" s="44">
        <f>Ведом!G439</f>
        <v>0</v>
      </c>
      <c r="E74" s="5"/>
    </row>
    <row r="75" spans="1:5" x14ac:dyDescent="0.2">
      <c r="A75" s="39" t="s">
        <v>35</v>
      </c>
      <c r="B75" s="85" t="s">
        <v>113</v>
      </c>
      <c r="C75" s="42">
        <f>C76</f>
        <v>38038.978999999999</v>
      </c>
      <c r="D75" s="42">
        <f>D76</f>
        <v>189.99</v>
      </c>
      <c r="E75" s="5"/>
    </row>
    <row r="76" spans="1:5" s="57" customFormat="1" x14ac:dyDescent="0.2">
      <c r="A76" s="43">
        <v>801</v>
      </c>
      <c r="B76" s="86" t="s">
        <v>114</v>
      </c>
      <c r="C76" s="44">
        <f>Ведом!F141+Ведом!F434</f>
        <v>38038.978999999999</v>
      </c>
      <c r="D76" s="44">
        <f>Ведом!G141+Ведом!G434</f>
        <v>189.99</v>
      </c>
      <c r="E76" s="5"/>
    </row>
    <row r="77" spans="1:5" x14ac:dyDescent="0.2">
      <c r="A77" s="39" t="s">
        <v>37</v>
      </c>
      <c r="B77" s="85" t="s">
        <v>115</v>
      </c>
      <c r="C77" s="42">
        <f>C78+C79+C80+C108</f>
        <v>27499.422999999999</v>
      </c>
      <c r="D77" s="42">
        <f>D78+D79+D80+D108</f>
        <v>25549.605</v>
      </c>
      <c r="E77" s="5"/>
    </row>
    <row r="78" spans="1:5" s="57" customFormat="1" ht="14.25" customHeight="1" x14ac:dyDescent="0.2">
      <c r="A78" s="43">
        <v>1001</v>
      </c>
      <c r="B78" s="86" t="s">
        <v>148</v>
      </c>
      <c r="C78" s="44">
        <f>Ведом!F446</f>
        <v>1587</v>
      </c>
      <c r="D78" s="44">
        <v>0</v>
      </c>
      <c r="E78" s="5"/>
    </row>
    <row r="79" spans="1:5" s="57" customFormat="1" ht="14.25" hidden="1" customHeight="1" x14ac:dyDescent="0.2">
      <c r="A79" s="43">
        <v>1003</v>
      </c>
      <c r="B79" s="86" t="s">
        <v>116</v>
      </c>
      <c r="C79" s="44">
        <f>Ведом!F153</f>
        <v>0</v>
      </c>
      <c r="D79" s="44">
        <f>Ведом!G153</f>
        <v>0</v>
      </c>
      <c r="E79" s="5"/>
    </row>
    <row r="80" spans="1:5" s="57" customFormat="1" x14ac:dyDescent="0.2">
      <c r="A80" s="43">
        <v>1004</v>
      </c>
      <c r="B80" s="86" t="s">
        <v>121</v>
      </c>
      <c r="C80" s="44">
        <f>Ведом!F157+Ведом!F455</f>
        <v>25862.422999999999</v>
      </c>
      <c r="D80" s="44">
        <f>Ведом!G157+Ведом!G455</f>
        <v>25549.605</v>
      </c>
      <c r="E80" s="5"/>
    </row>
    <row r="81" spans="1:5" s="57" customFormat="1" hidden="1" x14ac:dyDescent="0.2">
      <c r="A81" s="43">
        <v>1004</v>
      </c>
      <c r="B81" s="86" t="s">
        <v>91</v>
      </c>
      <c r="C81" s="44">
        <v>0</v>
      </c>
      <c r="D81" s="44">
        <v>0</v>
      </c>
      <c r="E81" s="5"/>
    </row>
    <row r="82" spans="1:5" s="57" customFormat="1" hidden="1" x14ac:dyDescent="0.2">
      <c r="A82" s="43">
        <v>1004</v>
      </c>
      <c r="B82" s="86" t="s">
        <v>91</v>
      </c>
      <c r="C82" s="44">
        <v>0</v>
      </c>
      <c r="D82" s="44">
        <v>0</v>
      </c>
      <c r="E82" s="5"/>
    </row>
    <row r="83" spans="1:5" s="57" customFormat="1" hidden="1" x14ac:dyDescent="0.2">
      <c r="A83" s="43">
        <v>1004</v>
      </c>
      <c r="B83" s="86" t="s">
        <v>91</v>
      </c>
      <c r="C83" s="44">
        <v>0</v>
      </c>
      <c r="D83" s="44">
        <v>0</v>
      </c>
      <c r="E83" s="5"/>
    </row>
    <row r="84" spans="1:5" s="57" customFormat="1" hidden="1" x14ac:dyDescent="0.2">
      <c r="A84" s="43">
        <v>1004</v>
      </c>
      <c r="B84" s="86" t="s">
        <v>117</v>
      </c>
      <c r="C84" s="44">
        <v>0</v>
      </c>
      <c r="D84" s="44">
        <v>0</v>
      </c>
      <c r="E84" s="5"/>
    </row>
    <row r="85" spans="1:5" s="57" customFormat="1" hidden="1" x14ac:dyDescent="0.2">
      <c r="A85" s="43">
        <v>1004</v>
      </c>
      <c r="B85" s="86" t="s">
        <v>117</v>
      </c>
      <c r="C85" s="44">
        <v>0</v>
      </c>
      <c r="D85" s="44">
        <v>0</v>
      </c>
      <c r="E85" s="5"/>
    </row>
    <row r="86" spans="1:5" s="57" customFormat="1" hidden="1" x14ac:dyDescent="0.2">
      <c r="A86" s="43">
        <v>1004</v>
      </c>
      <c r="B86" s="86" t="s">
        <v>117</v>
      </c>
      <c r="C86" s="44">
        <v>0</v>
      </c>
      <c r="D86" s="44">
        <v>0</v>
      </c>
      <c r="E86" s="5"/>
    </row>
    <row r="87" spans="1:5" s="57" customFormat="1" ht="38.25" hidden="1" x14ac:dyDescent="0.2">
      <c r="A87" s="43">
        <v>1004</v>
      </c>
      <c r="B87" s="86" t="s">
        <v>122</v>
      </c>
      <c r="C87" s="44">
        <v>0</v>
      </c>
      <c r="D87" s="44">
        <v>0</v>
      </c>
      <c r="E87" s="5"/>
    </row>
    <row r="88" spans="1:5" s="57" customFormat="1" ht="38.25" hidden="1" x14ac:dyDescent="0.2">
      <c r="A88" s="43">
        <v>1004</v>
      </c>
      <c r="B88" s="86" t="s">
        <v>122</v>
      </c>
      <c r="C88" s="44">
        <v>0</v>
      </c>
      <c r="D88" s="44">
        <v>0</v>
      </c>
      <c r="E88" s="5"/>
    </row>
    <row r="89" spans="1:5" s="57" customFormat="1" hidden="1" x14ac:dyDescent="0.2">
      <c r="A89" s="43">
        <v>1004</v>
      </c>
      <c r="B89" s="86" t="s">
        <v>123</v>
      </c>
      <c r="C89" s="44">
        <v>0</v>
      </c>
      <c r="D89" s="44">
        <v>0</v>
      </c>
      <c r="E89" s="5"/>
    </row>
    <row r="90" spans="1:5" s="57" customFormat="1" hidden="1" x14ac:dyDescent="0.2">
      <c r="A90" s="43">
        <v>1004</v>
      </c>
      <c r="B90" s="86" t="s">
        <v>124</v>
      </c>
      <c r="C90" s="44">
        <v>0</v>
      </c>
      <c r="D90" s="44">
        <v>0</v>
      </c>
      <c r="E90" s="5"/>
    </row>
    <row r="91" spans="1:5" s="57" customFormat="1" ht="25.5" hidden="1" x14ac:dyDescent="0.2">
      <c r="A91" s="43">
        <v>1004</v>
      </c>
      <c r="B91" s="86" t="s">
        <v>79</v>
      </c>
      <c r="C91" s="44">
        <v>0</v>
      </c>
      <c r="D91" s="44">
        <v>0</v>
      </c>
      <c r="E91" s="5"/>
    </row>
    <row r="92" spans="1:5" s="57" customFormat="1" hidden="1" x14ac:dyDescent="0.2">
      <c r="A92" s="43">
        <v>1004</v>
      </c>
      <c r="B92" s="86" t="s">
        <v>92</v>
      </c>
      <c r="C92" s="44">
        <v>0</v>
      </c>
      <c r="D92" s="44">
        <v>0</v>
      </c>
      <c r="E92" s="5"/>
    </row>
    <row r="93" spans="1:5" s="57" customFormat="1" hidden="1" x14ac:dyDescent="0.2">
      <c r="A93" s="43">
        <v>1004</v>
      </c>
      <c r="B93" s="86" t="s">
        <v>92</v>
      </c>
      <c r="C93" s="44">
        <v>0</v>
      </c>
      <c r="D93" s="44">
        <v>0</v>
      </c>
      <c r="E93" s="5"/>
    </row>
    <row r="94" spans="1:5" s="57" customFormat="1" ht="51" hidden="1" x14ac:dyDescent="0.2">
      <c r="A94" s="43">
        <v>1004</v>
      </c>
      <c r="B94" s="86" t="s">
        <v>125</v>
      </c>
      <c r="C94" s="44">
        <v>0</v>
      </c>
      <c r="D94" s="44">
        <v>0</v>
      </c>
      <c r="E94" s="5"/>
    </row>
    <row r="95" spans="1:5" s="57" customFormat="1" ht="51" hidden="1" x14ac:dyDescent="0.2">
      <c r="A95" s="43">
        <v>1004</v>
      </c>
      <c r="B95" s="86" t="s">
        <v>125</v>
      </c>
      <c r="C95" s="44">
        <v>0</v>
      </c>
      <c r="D95" s="44">
        <v>0</v>
      </c>
      <c r="E95" s="5"/>
    </row>
    <row r="96" spans="1:5" s="57" customFormat="1" hidden="1" x14ac:dyDescent="0.2">
      <c r="A96" s="43">
        <v>1004</v>
      </c>
      <c r="B96" s="86" t="s">
        <v>123</v>
      </c>
      <c r="C96" s="44">
        <v>0</v>
      </c>
      <c r="D96" s="44">
        <v>0</v>
      </c>
      <c r="E96" s="5"/>
    </row>
    <row r="97" spans="1:5" s="57" customFormat="1" hidden="1" x14ac:dyDescent="0.2">
      <c r="A97" s="43">
        <v>1004</v>
      </c>
      <c r="B97" s="86" t="s">
        <v>124</v>
      </c>
      <c r="C97" s="44">
        <v>0</v>
      </c>
      <c r="D97" s="44">
        <v>0</v>
      </c>
      <c r="E97" s="5"/>
    </row>
    <row r="98" spans="1:5" s="57" customFormat="1" hidden="1" x14ac:dyDescent="0.2">
      <c r="A98" s="43" t="s">
        <v>162</v>
      </c>
      <c r="B98" s="86" t="s">
        <v>91</v>
      </c>
      <c r="C98" s="44" t="e">
        <f t="shared" ref="C98:D100" si="2">C99</f>
        <v>#REF!</v>
      </c>
      <c r="D98" s="44" t="e">
        <f t="shared" si="2"/>
        <v>#REF!</v>
      </c>
      <c r="E98" s="5"/>
    </row>
    <row r="99" spans="1:5" s="57" customFormat="1" ht="25.5" hidden="1" x14ac:dyDescent="0.2">
      <c r="A99" s="43" t="s">
        <v>162</v>
      </c>
      <c r="B99" s="86" t="s">
        <v>170</v>
      </c>
      <c r="C99" s="44" t="e">
        <f>C100+C104</f>
        <v>#REF!</v>
      </c>
      <c r="D99" s="44" t="e">
        <f>D100+D104</f>
        <v>#REF!</v>
      </c>
      <c r="E99" s="5"/>
    </row>
    <row r="100" spans="1:5" s="57" customFormat="1" hidden="1" x14ac:dyDescent="0.2">
      <c r="A100" s="43" t="s">
        <v>162</v>
      </c>
      <c r="B100" s="86" t="s">
        <v>208</v>
      </c>
      <c r="C100" s="44" t="e">
        <f t="shared" si="2"/>
        <v>#REF!</v>
      </c>
      <c r="D100" s="44" t="e">
        <f t="shared" si="2"/>
        <v>#REF!</v>
      </c>
      <c r="E100" s="5"/>
    </row>
    <row r="101" spans="1:5" s="57" customFormat="1" ht="51" hidden="1" x14ac:dyDescent="0.2">
      <c r="A101" s="43">
        <v>1004</v>
      </c>
      <c r="B101" s="86" t="s">
        <v>210</v>
      </c>
      <c r="C101" s="44" t="e">
        <f>C102</f>
        <v>#REF!</v>
      </c>
      <c r="D101" s="44" t="e">
        <f>D102</f>
        <v>#REF!</v>
      </c>
      <c r="E101" s="5"/>
    </row>
    <row r="102" spans="1:5" s="57" customFormat="1" ht="25.5" hidden="1" x14ac:dyDescent="0.2">
      <c r="A102" s="43" t="s">
        <v>162</v>
      </c>
      <c r="B102" s="86" t="s">
        <v>173</v>
      </c>
      <c r="C102" s="44" t="e">
        <f>C103</f>
        <v>#REF!</v>
      </c>
      <c r="D102" s="44" t="e">
        <f>D103</f>
        <v>#REF!</v>
      </c>
      <c r="E102" s="5"/>
    </row>
    <row r="103" spans="1:5" s="57" customFormat="1" hidden="1" x14ac:dyDescent="0.2">
      <c r="A103" s="43" t="s">
        <v>162</v>
      </c>
      <c r="B103" s="86" t="s">
        <v>174</v>
      </c>
      <c r="C103" s="44" t="e">
        <f>Ведом!#REF!</f>
        <v>#REF!</v>
      </c>
      <c r="D103" s="44" t="e">
        <f>Ведом!#REF!</f>
        <v>#REF!</v>
      </c>
      <c r="E103" s="5"/>
    </row>
    <row r="104" spans="1:5" s="57" customFormat="1" ht="54" hidden="1" customHeight="1" x14ac:dyDescent="0.2">
      <c r="A104" s="43" t="s">
        <v>162</v>
      </c>
      <c r="B104" s="86" t="s">
        <v>166</v>
      </c>
      <c r="C104" s="44" t="e">
        <f t="shared" ref="C104:D106" si="3">C105</f>
        <v>#REF!</v>
      </c>
      <c r="D104" s="44" t="e">
        <f t="shared" si="3"/>
        <v>#REF!</v>
      </c>
      <c r="E104" s="5"/>
    </row>
    <row r="105" spans="1:5" s="57" customFormat="1" ht="38.25" hidden="1" x14ac:dyDescent="0.2">
      <c r="A105" s="43">
        <v>1004</v>
      </c>
      <c r="B105" s="86" t="s">
        <v>122</v>
      </c>
      <c r="C105" s="44" t="e">
        <f t="shared" si="3"/>
        <v>#REF!</v>
      </c>
      <c r="D105" s="44" t="e">
        <f t="shared" si="3"/>
        <v>#REF!</v>
      </c>
      <c r="E105" s="5"/>
    </row>
    <row r="106" spans="1:5" s="57" customFormat="1" ht="25.5" hidden="1" x14ac:dyDescent="0.2">
      <c r="A106" s="43" t="s">
        <v>162</v>
      </c>
      <c r="B106" s="86" t="s">
        <v>173</v>
      </c>
      <c r="C106" s="44" t="e">
        <f t="shared" si="3"/>
        <v>#REF!</v>
      </c>
      <c r="D106" s="44" t="e">
        <f t="shared" si="3"/>
        <v>#REF!</v>
      </c>
      <c r="E106" s="5"/>
    </row>
    <row r="107" spans="1:5" s="57" customFormat="1" ht="13.5" hidden="1" customHeight="1" x14ac:dyDescent="0.2">
      <c r="A107" s="43" t="s">
        <v>162</v>
      </c>
      <c r="B107" s="86" t="s">
        <v>174</v>
      </c>
      <c r="C107" s="44" t="e">
        <f>Ведом!#REF!</f>
        <v>#REF!</v>
      </c>
      <c r="D107" s="44" t="e">
        <f>Ведом!#REF!</f>
        <v>#REF!</v>
      </c>
      <c r="E107" s="5"/>
    </row>
    <row r="108" spans="1:5" s="57" customFormat="1" x14ac:dyDescent="0.2">
      <c r="A108" s="56">
        <f>Ведом!C164</f>
        <v>1006</v>
      </c>
      <c r="B108" s="86" t="s">
        <v>214</v>
      </c>
      <c r="C108" s="44">
        <f>Ведом!F164</f>
        <v>50</v>
      </c>
      <c r="D108" s="44">
        <f>Ведом!G164</f>
        <v>0</v>
      </c>
      <c r="E108" s="5"/>
    </row>
    <row r="109" spans="1:5" ht="38.25" hidden="1" x14ac:dyDescent="0.2">
      <c r="A109" s="56">
        <v>1006</v>
      </c>
      <c r="B109" s="86" t="s">
        <v>213</v>
      </c>
      <c r="C109" s="44">
        <f t="shared" ref="C109:D111" si="4">C110</f>
        <v>0</v>
      </c>
      <c r="D109" s="44">
        <f t="shared" si="4"/>
        <v>0</v>
      </c>
      <c r="E109" s="5"/>
    </row>
    <row r="110" spans="1:5" ht="25.5" hidden="1" x14ac:dyDescent="0.2">
      <c r="A110" s="56">
        <v>1006</v>
      </c>
      <c r="B110" s="55" t="s">
        <v>212</v>
      </c>
      <c r="C110" s="44">
        <f t="shared" si="4"/>
        <v>0</v>
      </c>
      <c r="D110" s="44">
        <f t="shared" si="4"/>
        <v>0</v>
      </c>
      <c r="E110" s="5"/>
    </row>
    <row r="111" spans="1:5" ht="25.5" hidden="1" x14ac:dyDescent="0.2">
      <c r="A111" s="56">
        <v>1006</v>
      </c>
      <c r="B111" s="86" t="str">
        <f>Ведом!B170</f>
        <v>Предоставление субсидий бюджетным, автономным учреждениям и иным некоммерческим организациям</v>
      </c>
      <c r="C111" s="44">
        <f t="shared" si="4"/>
        <v>0</v>
      </c>
      <c r="D111" s="44">
        <f t="shared" si="4"/>
        <v>0</v>
      </c>
      <c r="E111" s="5"/>
    </row>
    <row r="112" spans="1:5" hidden="1" x14ac:dyDescent="0.2">
      <c r="A112" s="56">
        <f>Ведом!C171</f>
        <v>1006</v>
      </c>
      <c r="B112" s="86" t="str">
        <f>Ведом!B171</f>
        <v>Субсидии автономным учреждениям</v>
      </c>
      <c r="C112" s="44">
        <f>Ведом!F171</f>
        <v>0</v>
      </c>
      <c r="D112" s="44">
        <f>Ведом!G171</f>
        <v>0</v>
      </c>
      <c r="E112" s="5"/>
    </row>
    <row r="113" spans="1:5" ht="63.75" hidden="1" x14ac:dyDescent="0.2">
      <c r="A113" s="56">
        <v>1006</v>
      </c>
      <c r="B113" s="86" t="s">
        <v>105</v>
      </c>
      <c r="C113" s="44">
        <f>C114</f>
        <v>0</v>
      </c>
      <c r="D113" s="44"/>
      <c r="E113" s="5"/>
    </row>
    <row r="114" spans="1:5" ht="25.5" hidden="1" x14ac:dyDescent="0.2">
      <c r="A114" s="56">
        <v>1006</v>
      </c>
      <c r="B114" s="86" t="s">
        <v>217</v>
      </c>
      <c r="C114" s="44">
        <f>C115</f>
        <v>0</v>
      </c>
      <c r="D114" s="44"/>
      <c r="E114" s="5"/>
    </row>
    <row r="115" spans="1:5" ht="25.5" hidden="1" x14ac:dyDescent="0.2">
      <c r="A115" s="56">
        <v>1006</v>
      </c>
      <c r="B115" s="86" t="s">
        <v>99</v>
      </c>
      <c r="C115" s="44">
        <f>C116</f>
        <v>0</v>
      </c>
      <c r="D115" s="44"/>
      <c r="E115" s="5"/>
    </row>
    <row r="116" spans="1:5" hidden="1" x14ac:dyDescent="0.2">
      <c r="A116" s="56">
        <v>1006</v>
      </c>
      <c r="B116" s="86" t="s">
        <v>100</v>
      </c>
      <c r="C116" s="44">
        <f>Ведом!F175</f>
        <v>0</v>
      </c>
      <c r="D116" s="44"/>
      <c r="E116" s="5"/>
    </row>
    <row r="117" spans="1:5" x14ac:dyDescent="0.2">
      <c r="A117" s="39" t="s">
        <v>39</v>
      </c>
      <c r="B117" s="85" t="s">
        <v>126</v>
      </c>
      <c r="C117" s="42">
        <f>C118</f>
        <v>4149.8639999999996</v>
      </c>
      <c r="D117" s="42">
        <f>D118</f>
        <v>0</v>
      </c>
      <c r="E117" s="5"/>
    </row>
    <row r="118" spans="1:5" s="57" customFormat="1" x14ac:dyDescent="0.2">
      <c r="A118" s="43">
        <v>1101</v>
      </c>
      <c r="B118" s="86" t="s">
        <v>127</v>
      </c>
      <c r="C118" s="44">
        <f>Ведом!F176</f>
        <v>4149.8639999999996</v>
      </c>
      <c r="D118" s="44">
        <f>Ведом!G176</f>
        <v>0</v>
      </c>
      <c r="E118" s="5"/>
    </row>
    <row r="119" spans="1:5" ht="56.25" hidden="1" customHeight="1" x14ac:dyDescent="0.2">
      <c r="A119" s="43">
        <v>1101</v>
      </c>
      <c r="B119" s="86" t="s">
        <v>175</v>
      </c>
      <c r="C119" s="44">
        <f t="shared" ref="C119:D122" si="5">C120</f>
        <v>2492.6219999999998</v>
      </c>
      <c r="D119" s="44">
        <f t="shared" si="5"/>
        <v>0</v>
      </c>
      <c r="E119" s="5"/>
    </row>
    <row r="120" spans="1:5" ht="38.25" hidden="1" x14ac:dyDescent="0.2">
      <c r="A120" s="43">
        <v>1101</v>
      </c>
      <c r="B120" s="86" t="s">
        <v>111</v>
      </c>
      <c r="C120" s="44">
        <f>C121</f>
        <v>2492.6219999999998</v>
      </c>
      <c r="D120" s="44">
        <f>D121</f>
        <v>0</v>
      </c>
      <c r="E120" s="5"/>
    </row>
    <row r="121" spans="1:5" ht="38.25" hidden="1" x14ac:dyDescent="0.2">
      <c r="A121" s="43">
        <v>1101</v>
      </c>
      <c r="B121" s="86" t="s">
        <v>112</v>
      </c>
      <c r="C121" s="44">
        <f>C122</f>
        <v>2492.6219999999998</v>
      </c>
      <c r="D121" s="44">
        <f>D122</f>
        <v>0</v>
      </c>
      <c r="E121" s="5"/>
    </row>
    <row r="122" spans="1:5" ht="25.5" hidden="1" x14ac:dyDescent="0.2">
      <c r="A122" s="43">
        <v>1101</v>
      </c>
      <c r="B122" s="86" t="s">
        <v>99</v>
      </c>
      <c r="C122" s="44">
        <f t="shared" si="5"/>
        <v>2492.6219999999998</v>
      </c>
      <c r="D122" s="44">
        <f t="shared" si="5"/>
        <v>0</v>
      </c>
      <c r="E122" s="5"/>
    </row>
    <row r="123" spans="1:5" ht="15" hidden="1" customHeight="1" x14ac:dyDescent="0.2">
      <c r="A123" s="43">
        <v>1101</v>
      </c>
      <c r="B123" s="86" t="s">
        <v>100</v>
      </c>
      <c r="C123" s="44">
        <f>Ведом!F189</f>
        <v>2492.6219999999998</v>
      </c>
      <c r="D123" s="44">
        <f>Ведом!G189</f>
        <v>0</v>
      </c>
      <c r="E123" s="5"/>
    </row>
    <row r="124" spans="1:5" ht="1.1499999999999999" hidden="1" customHeight="1" x14ac:dyDescent="0.2">
      <c r="A124" s="43">
        <v>1101</v>
      </c>
      <c r="B124" s="86" t="s">
        <v>188</v>
      </c>
      <c r="C124" s="44">
        <f>C125+C129</f>
        <v>0</v>
      </c>
      <c r="D124" s="44">
        <f>D125+D129</f>
        <v>0</v>
      </c>
      <c r="E124" s="5"/>
    </row>
    <row r="125" spans="1:5" ht="63.75" hidden="1" x14ac:dyDescent="0.2">
      <c r="A125" s="43">
        <v>1101</v>
      </c>
      <c r="B125" s="86" t="s">
        <v>105</v>
      </c>
      <c r="C125" s="44">
        <f>C126</f>
        <v>0</v>
      </c>
      <c r="D125" s="44"/>
      <c r="E125" s="5"/>
    </row>
    <row r="126" spans="1:5" ht="38.25" hidden="1" x14ac:dyDescent="0.2">
      <c r="A126" s="43">
        <v>1101</v>
      </c>
      <c r="B126" s="86" t="s">
        <v>203</v>
      </c>
      <c r="C126" s="44">
        <f>C127</f>
        <v>0</v>
      </c>
      <c r="D126" s="44"/>
      <c r="E126" s="5"/>
    </row>
    <row r="127" spans="1:5" hidden="1" x14ac:dyDescent="0.2">
      <c r="A127" s="43">
        <v>1101</v>
      </c>
      <c r="B127" s="86" t="s">
        <v>123</v>
      </c>
      <c r="C127" s="44">
        <f>C128</f>
        <v>0</v>
      </c>
      <c r="D127" s="44"/>
      <c r="E127" s="5"/>
    </row>
    <row r="128" spans="1:5" hidden="1" x14ac:dyDescent="0.2">
      <c r="A128" s="43">
        <v>1101</v>
      </c>
      <c r="B128" s="86" t="s">
        <v>124</v>
      </c>
      <c r="C128" s="44">
        <f>Ведом!F468</f>
        <v>0</v>
      </c>
      <c r="D128" s="44"/>
      <c r="E128" s="5"/>
    </row>
    <row r="129" spans="1:5" ht="25.5" hidden="1" x14ac:dyDescent="0.2">
      <c r="A129" s="43">
        <v>1101</v>
      </c>
      <c r="B129" s="86" t="s">
        <v>205</v>
      </c>
      <c r="C129" s="44">
        <f>C130</f>
        <v>0</v>
      </c>
      <c r="D129" s="44">
        <f>D130</f>
        <v>0</v>
      </c>
      <c r="E129" s="5"/>
    </row>
    <row r="130" spans="1:5" hidden="1" x14ac:dyDescent="0.2">
      <c r="A130" s="43">
        <v>1101</v>
      </c>
      <c r="B130" s="86" t="s">
        <v>123</v>
      </c>
      <c r="C130" s="44">
        <f>C131</f>
        <v>0</v>
      </c>
      <c r="D130" s="44">
        <f>D131</f>
        <v>0</v>
      </c>
      <c r="E130" s="5"/>
    </row>
    <row r="131" spans="1:5" hidden="1" x14ac:dyDescent="0.2">
      <c r="A131" s="43">
        <v>1101</v>
      </c>
      <c r="B131" s="86" t="s">
        <v>124</v>
      </c>
      <c r="C131" s="44">
        <f>Ведом!F471</f>
        <v>0</v>
      </c>
      <c r="D131" s="44">
        <f>Ведом!G471</f>
        <v>0</v>
      </c>
      <c r="E131" s="5"/>
    </row>
    <row r="132" spans="1:5" x14ac:dyDescent="0.2">
      <c r="A132" s="39">
        <v>1200</v>
      </c>
      <c r="B132" s="85" t="s">
        <v>151</v>
      </c>
      <c r="C132" s="42">
        <f>C133</f>
        <v>2342.509</v>
      </c>
      <c r="D132" s="42">
        <v>0</v>
      </c>
      <c r="E132" s="5"/>
    </row>
    <row r="133" spans="1:5" s="57" customFormat="1" x14ac:dyDescent="0.2">
      <c r="A133" s="43">
        <v>1202</v>
      </c>
      <c r="B133" s="86" t="s">
        <v>152</v>
      </c>
      <c r="C133" s="44">
        <f>Ведом!F472</f>
        <v>2342.509</v>
      </c>
      <c r="D133" s="44">
        <f>Ведом!G472</f>
        <v>0</v>
      </c>
      <c r="E133" s="5"/>
    </row>
    <row r="134" spans="1:5" x14ac:dyDescent="0.2">
      <c r="A134" s="39" t="s">
        <v>17</v>
      </c>
      <c r="B134" s="85" t="s">
        <v>245</v>
      </c>
      <c r="C134" s="42">
        <f>C135</f>
        <v>1100</v>
      </c>
      <c r="D134" s="42">
        <v>0</v>
      </c>
      <c r="E134" s="5"/>
    </row>
    <row r="135" spans="1:5" s="57" customFormat="1" x14ac:dyDescent="0.2">
      <c r="A135" s="43">
        <v>1301</v>
      </c>
      <c r="B135" s="86" t="s">
        <v>238</v>
      </c>
      <c r="C135" s="44">
        <f>Ведом!F47</f>
        <v>1100</v>
      </c>
      <c r="D135" s="44">
        <v>0</v>
      </c>
      <c r="E135" s="5"/>
    </row>
    <row r="136" spans="1:5" ht="25.5" x14ac:dyDescent="0.2">
      <c r="A136" s="39" t="s">
        <v>19</v>
      </c>
      <c r="B136" s="85" t="s">
        <v>246</v>
      </c>
      <c r="C136" s="42">
        <f>C137+C138</f>
        <v>33650.273000000001</v>
      </c>
      <c r="D136" s="42">
        <f>D137+D138</f>
        <v>363</v>
      </c>
      <c r="E136" s="5"/>
    </row>
    <row r="137" spans="1:5" s="57" customFormat="1" ht="25.5" x14ac:dyDescent="0.2">
      <c r="A137" s="43">
        <v>1401</v>
      </c>
      <c r="B137" s="86" t="s">
        <v>88</v>
      </c>
      <c r="C137" s="44">
        <f>Ведом!F54</f>
        <v>24888</v>
      </c>
      <c r="D137" s="44">
        <f>Ведом!G54</f>
        <v>363</v>
      </c>
      <c r="E137" s="5"/>
    </row>
    <row r="138" spans="1:5" s="57" customFormat="1" x14ac:dyDescent="0.2">
      <c r="A138" s="43">
        <v>1403</v>
      </c>
      <c r="B138" s="86" t="s">
        <v>237</v>
      </c>
      <c r="C138" s="44">
        <f>Ведом!F60</f>
        <v>8762.2729999999992</v>
      </c>
      <c r="D138" s="44">
        <f>Ведом!G60</f>
        <v>0</v>
      </c>
      <c r="E138" s="5"/>
    </row>
    <row r="139" spans="1:5" ht="12.75" customHeight="1" x14ac:dyDescent="0.2">
      <c r="A139" s="175" t="s">
        <v>9</v>
      </c>
      <c r="B139" s="176"/>
      <c r="C139" s="42">
        <f>C14+C35+C40+C63+C75+C77+C117+C132+C134+C136</f>
        <v>266383.41599999997</v>
      </c>
      <c r="D139" s="42">
        <f>D14+D35+D40+D63+D75+D77+D117+D132+D134+D136</f>
        <v>46363.697</v>
      </c>
      <c r="E139" s="5"/>
    </row>
    <row r="140" spans="1:5" hidden="1" x14ac:dyDescent="0.2">
      <c r="A140" s="43">
        <v>0</v>
      </c>
      <c r="B140" s="86" t="s">
        <v>155</v>
      </c>
      <c r="C140" s="44">
        <v>0</v>
      </c>
      <c r="D140" s="44">
        <v>0</v>
      </c>
      <c r="E140" s="5"/>
    </row>
    <row r="141" spans="1:5" hidden="1" x14ac:dyDescent="0.2">
      <c r="A141" s="43">
        <v>0</v>
      </c>
      <c r="B141" s="86" t="s">
        <v>155</v>
      </c>
      <c r="C141" s="44">
        <v>0</v>
      </c>
      <c r="D141" s="44">
        <v>0</v>
      </c>
      <c r="E141" s="5"/>
    </row>
    <row r="142" spans="1:5" hidden="1" x14ac:dyDescent="0.2">
      <c r="A142" s="43">
        <v>0</v>
      </c>
      <c r="B142" s="86" t="s">
        <v>155</v>
      </c>
      <c r="C142" s="44">
        <v>0</v>
      </c>
      <c r="D142" s="44">
        <v>0</v>
      </c>
      <c r="E142" s="5"/>
    </row>
    <row r="143" spans="1:5" hidden="1" x14ac:dyDescent="0.2">
      <c r="A143" s="43">
        <v>0</v>
      </c>
      <c r="B143" s="86" t="s">
        <v>155</v>
      </c>
      <c r="C143" s="44">
        <v>0</v>
      </c>
      <c r="D143" s="44">
        <v>0</v>
      </c>
      <c r="E143" s="5"/>
    </row>
    <row r="144" spans="1:5" hidden="1" x14ac:dyDescent="0.2">
      <c r="A144" s="43">
        <v>0</v>
      </c>
      <c r="B144" s="86" t="s">
        <v>155</v>
      </c>
      <c r="C144" s="44">
        <v>0</v>
      </c>
      <c r="D144" s="44">
        <v>0</v>
      </c>
      <c r="E144" s="5"/>
    </row>
    <row r="145" spans="1:11" hidden="1" x14ac:dyDescent="0.2">
      <c r="A145" s="43">
        <v>0</v>
      </c>
      <c r="B145" s="86" t="s">
        <v>155</v>
      </c>
      <c r="C145" s="44">
        <v>0</v>
      </c>
      <c r="D145" s="44">
        <v>0</v>
      </c>
      <c r="E145" s="5"/>
    </row>
    <row r="146" spans="1:11" hidden="1" x14ac:dyDescent="0.2">
      <c r="A146" s="43">
        <v>0</v>
      </c>
      <c r="B146" s="86" t="s">
        <v>155</v>
      </c>
      <c r="C146" s="44">
        <v>0</v>
      </c>
      <c r="D146" s="44">
        <v>0</v>
      </c>
      <c r="E146" s="5"/>
    </row>
    <row r="147" spans="1:11" hidden="1" x14ac:dyDescent="0.2">
      <c r="A147" s="43">
        <v>0</v>
      </c>
      <c r="B147" s="86" t="s">
        <v>155</v>
      </c>
      <c r="C147" s="44">
        <v>0</v>
      </c>
      <c r="D147" s="44">
        <v>0</v>
      </c>
      <c r="E147" s="5"/>
    </row>
    <row r="148" spans="1:11" hidden="1" x14ac:dyDescent="0.2">
      <c r="A148" s="43">
        <v>0</v>
      </c>
      <c r="B148" s="86" t="s">
        <v>155</v>
      </c>
      <c r="C148" s="44">
        <v>0</v>
      </c>
      <c r="D148" s="44">
        <v>0</v>
      </c>
      <c r="E148" s="5"/>
    </row>
    <row r="149" spans="1:11" hidden="1" x14ac:dyDescent="0.2">
      <c r="A149" s="43">
        <v>0</v>
      </c>
      <c r="B149" s="86" t="s">
        <v>155</v>
      </c>
      <c r="C149" s="44">
        <v>0</v>
      </c>
      <c r="D149" s="44">
        <v>0</v>
      </c>
      <c r="E149" s="5"/>
    </row>
    <row r="150" spans="1:11" hidden="1" x14ac:dyDescent="0.2">
      <c r="A150" s="43">
        <v>0</v>
      </c>
      <c r="B150" s="86" t="s">
        <v>155</v>
      </c>
      <c r="C150" s="44">
        <v>0</v>
      </c>
      <c r="D150" s="44">
        <v>0</v>
      </c>
      <c r="E150" s="5"/>
    </row>
    <row r="151" spans="1:11" x14ac:dyDescent="0.2">
      <c r="C151" s="80"/>
    </row>
    <row r="153" spans="1:11" s="13" customFormat="1" ht="71.650000000000006" customHeight="1" x14ac:dyDescent="0.2">
      <c r="A153" s="45"/>
      <c r="B153" s="89"/>
      <c r="C153" s="46"/>
      <c r="D153" s="47"/>
      <c r="G153" s="6"/>
      <c r="K153" s="6"/>
    </row>
    <row r="154" spans="1:11" s="13" customFormat="1" x14ac:dyDescent="0.2">
      <c r="A154" s="45"/>
      <c r="B154" s="89"/>
      <c r="C154" s="46"/>
      <c r="D154" s="47"/>
      <c r="G154" s="6"/>
      <c r="K154" s="6"/>
    </row>
    <row r="155" spans="1:11" s="13" customFormat="1" x14ac:dyDescent="0.2">
      <c r="A155" s="45"/>
      <c r="B155" s="89"/>
      <c r="C155" s="46"/>
      <c r="D155" s="47"/>
      <c r="G155" s="6"/>
    </row>
    <row r="156" spans="1:11" s="13" customFormat="1" x14ac:dyDescent="0.2">
      <c r="A156" s="45"/>
      <c r="B156" s="89"/>
      <c r="C156" s="46"/>
      <c r="D156" s="47"/>
      <c r="G156" s="6"/>
    </row>
    <row r="157" spans="1:11" s="13" customFormat="1" x14ac:dyDescent="0.2">
      <c r="A157" s="45"/>
      <c r="B157" s="89"/>
      <c r="C157" s="46"/>
      <c r="D157" s="47"/>
    </row>
    <row r="158" spans="1:11" x14ac:dyDescent="0.2">
      <c r="B158" s="90"/>
      <c r="G158" s="13"/>
      <c r="K158" s="13"/>
    </row>
    <row r="159" spans="1:11" x14ac:dyDescent="0.2">
      <c r="B159" s="90"/>
      <c r="G159" s="13"/>
      <c r="K159" s="13"/>
    </row>
    <row r="160" spans="1:11" x14ac:dyDescent="0.2">
      <c r="B160" s="90"/>
      <c r="G160" s="13"/>
    </row>
    <row r="161" spans="7:7" x14ac:dyDescent="0.2">
      <c r="G161" s="13"/>
    </row>
  </sheetData>
  <sheetProtection selectLockedCells="1" selectUnlockedCells="1"/>
  <mergeCells count="5">
    <mergeCell ref="A139:B139"/>
    <mergeCell ref="A8:D8"/>
    <mergeCell ref="A10:A12"/>
    <mergeCell ref="B10:B12"/>
    <mergeCell ref="C10:D11"/>
  </mergeCells>
  <pageMargins left="0.78740157480314965" right="0.39370078740157483" top="0.59055118110236227" bottom="0.59055118110236227" header="0" footer="0"/>
  <pageSetup paperSize="9" scale="88" firstPageNumber="0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2049" r:id="rId4" name="ToggleButton1">
          <controlPr defaultSize="0" print="0" autoLine="0" r:id="rId5">
            <anchor moveWithCells="1">
              <from>
                <xdr:col>23</xdr:col>
                <xdr:colOff>0</xdr:colOff>
                <xdr:row>1</xdr:row>
                <xdr:rowOff>0</xdr:rowOff>
              </from>
              <to>
                <xdr:col>28</xdr:col>
                <xdr:colOff>590550</xdr:colOff>
                <xdr:row>2</xdr:row>
                <xdr:rowOff>0</xdr:rowOff>
              </to>
            </anchor>
          </controlPr>
        </control>
      </mc:Choice>
      <mc:Fallback>
        <control shapeId="2049" r:id="rId4" name="ToggleButton1"/>
      </mc:Fallback>
    </mc:AlternateContent>
  </control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20"/>
  <dimension ref="A1:H239"/>
  <sheetViews>
    <sheetView view="pageBreakPreview" zoomScaleSheetLayoutView="100" workbookViewId="0">
      <selection activeCell="I122" sqref="I122"/>
    </sheetView>
  </sheetViews>
  <sheetFormatPr defaultColWidth="9.140625" defaultRowHeight="12.75" x14ac:dyDescent="0.2"/>
  <cols>
    <col min="1" max="1" width="82.140625" style="30" customWidth="1"/>
    <col min="2" max="2" width="17" style="30" customWidth="1"/>
    <col min="3" max="3" width="11" style="30" customWidth="1"/>
    <col min="4" max="4" width="12.28515625" style="139" customWidth="1"/>
    <col min="5" max="5" width="14.7109375" style="31" customWidth="1"/>
    <col min="6" max="6" width="12.5703125" style="7" customWidth="1"/>
    <col min="7" max="7" width="14.7109375" style="7" customWidth="1"/>
    <col min="8" max="16384" width="9.140625" style="7"/>
  </cols>
  <sheetData>
    <row r="1" spans="1:7" s="8" customFormat="1" ht="14.25" x14ac:dyDescent="0.2">
      <c r="A1" s="24"/>
      <c r="B1" s="24"/>
      <c r="C1" s="24"/>
      <c r="D1" s="24"/>
      <c r="E1" s="24" t="s">
        <v>236</v>
      </c>
    </row>
    <row r="2" spans="1:7" s="1" customFormat="1" ht="14.25" x14ac:dyDescent="0.2">
      <c r="A2" s="24"/>
      <c r="B2" s="24"/>
      <c r="C2" s="24"/>
      <c r="D2" s="24"/>
      <c r="E2" s="25" t="s">
        <v>1</v>
      </c>
      <c r="F2" s="3"/>
      <c r="G2" s="2"/>
    </row>
    <row r="3" spans="1:7" s="1" customFormat="1" ht="14.25" x14ac:dyDescent="0.2">
      <c r="A3" s="24"/>
      <c r="B3" s="24"/>
      <c r="C3" s="24"/>
      <c r="D3" s="24"/>
      <c r="E3" s="25" t="s">
        <v>161</v>
      </c>
      <c r="F3" s="3"/>
      <c r="G3" s="2"/>
    </row>
    <row r="4" spans="1:7" s="1" customFormat="1" ht="14.25" x14ac:dyDescent="0.2">
      <c r="A4" s="24"/>
      <c r="B4" s="24"/>
      <c r="C4" s="24"/>
      <c r="D4" s="24"/>
      <c r="E4" s="25" t="s">
        <v>160</v>
      </c>
      <c r="F4" s="3"/>
      <c r="G4" s="2"/>
    </row>
    <row r="5" spans="1:7" s="1" customFormat="1" ht="14.25" x14ac:dyDescent="0.2">
      <c r="A5" s="23"/>
      <c r="B5" s="23"/>
      <c r="C5" s="23"/>
      <c r="D5" s="23"/>
      <c r="E5" s="144" t="s">
        <v>255</v>
      </c>
      <c r="F5" s="3"/>
      <c r="G5" s="2"/>
    </row>
    <row r="6" spans="1:7" s="1" customFormat="1" ht="8.65" customHeight="1" x14ac:dyDescent="0.2">
      <c r="A6" s="144"/>
      <c r="B6" s="144"/>
      <c r="C6" s="144"/>
      <c r="D6" s="144"/>
      <c r="E6" s="144"/>
      <c r="F6" s="3"/>
      <c r="G6" s="2"/>
    </row>
    <row r="7" spans="1:7" s="8" customFormat="1" ht="28.15" customHeight="1" x14ac:dyDescent="0.2">
      <c r="A7" s="184" t="s">
        <v>254</v>
      </c>
      <c r="B7" s="184"/>
      <c r="C7" s="184"/>
      <c r="D7" s="184"/>
      <c r="E7" s="184"/>
    </row>
    <row r="8" spans="1:7" s="8" customFormat="1" ht="14.25" x14ac:dyDescent="0.2">
      <c r="A8" s="26"/>
      <c r="B8" s="26"/>
      <c r="C8" s="26"/>
      <c r="D8" s="26"/>
      <c r="E8" s="23"/>
    </row>
    <row r="9" spans="1:7" s="8" customFormat="1" ht="14.25" customHeight="1" x14ac:dyDescent="0.2">
      <c r="A9" s="173" t="s">
        <v>11</v>
      </c>
      <c r="B9" s="187" t="s">
        <v>5</v>
      </c>
      <c r="C9" s="187" t="s">
        <v>6</v>
      </c>
      <c r="D9" s="185" t="s">
        <v>232</v>
      </c>
      <c r="E9" s="186"/>
    </row>
    <row r="10" spans="1:7" s="8" customFormat="1" ht="114" customHeight="1" x14ac:dyDescent="0.2">
      <c r="A10" s="173"/>
      <c r="B10" s="188"/>
      <c r="C10" s="188"/>
      <c r="D10" s="145" t="s">
        <v>7</v>
      </c>
      <c r="E10" s="27" t="s">
        <v>250</v>
      </c>
    </row>
    <row r="11" spans="1:7" ht="25.5" x14ac:dyDescent="0.2">
      <c r="A11" s="71" t="s">
        <v>256</v>
      </c>
      <c r="B11" s="71" t="str">
        <f>Ведом!D16</f>
        <v>0100000000</v>
      </c>
      <c r="C11" s="71"/>
      <c r="D11" s="72">
        <f>D12+D14+D16+D18+D21</f>
        <v>48450.232999999993</v>
      </c>
      <c r="E11" s="72">
        <f>E12+E14+E16+E18+E21</f>
        <v>363</v>
      </c>
      <c r="F11" s="70"/>
      <c r="G11" s="70"/>
    </row>
    <row r="12" spans="1:7" ht="38.25" x14ac:dyDescent="0.2">
      <c r="A12" s="12" t="s">
        <v>70</v>
      </c>
      <c r="B12" s="12" t="s">
        <v>13</v>
      </c>
      <c r="C12" s="12">
        <v>100</v>
      </c>
      <c r="D12" s="60">
        <f>D13</f>
        <v>12229.955999999998</v>
      </c>
      <c r="E12" s="60">
        <f>E13</f>
        <v>0</v>
      </c>
    </row>
    <row r="13" spans="1:7" x14ac:dyDescent="0.2">
      <c r="A13" s="12" t="s">
        <v>132</v>
      </c>
      <c r="B13" s="12" t="s">
        <v>13</v>
      </c>
      <c r="C13" s="12">
        <v>110</v>
      </c>
      <c r="D13" s="60">
        <f>Ведом!F22+Ведом!F36</f>
        <v>12229.955999999998</v>
      </c>
      <c r="E13" s="60">
        <f>Ведом!G22+Ведом!G36</f>
        <v>0</v>
      </c>
    </row>
    <row r="14" spans="1:7" x14ac:dyDescent="0.2">
      <c r="A14" s="53" t="s">
        <v>72</v>
      </c>
      <c r="B14" s="12" t="s">
        <v>13</v>
      </c>
      <c r="C14" s="12">
        <v>200</v>
      </c>
      <c r="D14" s="60">
        <f>D15</f>
        <v>548.51700000000005</v>
      </c>
      <c r="E14" s="60">
        <f>E15</f>
        <v>0</v>
      </c>
    </row>
    <row r="15" spans="1:7" x14ac:dyDescent="0.2">
      <c r="A15" s="12" t="s">
        <v>73</v>
      </c>
      <c r="B15" s="12" t="s">
        <v>13</v>
      </c>
      <c r="C15" s="12">
        <v>240</v>
      </c>
      <c r="D15" s="60">
        <f>Ведом!F24+Ведом!F38</f>
        <v>548.51700000000005</v>
      </c>
      <c r="E15" s="60">
        <f>Ведом!G24+Ведом!G38</f>
        <v>0</v>
      </c>
    </row>
    <row r="16" spans="1:7" hidden="1" x14ac:dyDescent="0.2">
      <c r="A16" s="12" t="s">
        <v>74</v>
      </c>
      <c r="B16" s="12" t="s">
        <v>13</v>
      </c>
      <c r="C16" s="12">
        <v>800</v>
      </c>
      <c r="D16" s="60">
        <f>D17</f>
        <v>0</v>
      </c>
      <c r="E16" s="60">
        <f>E17</f>
        <v>0</v>
      </c>
    </row>
    <row r="17" spans="1:5" hidden="1" x14ac:dyDescent="0.2">
      <c r="A17" s="12" t="s">
        <v>75</v>
      </c>
      <c r="B17" s="12" t="s">
        <v>13</v>
      </c>
      <c r="C17" s="12">
        <v>850</v>
      </c>
      <c r="D17" s="60">
        <f>Ведом!F40</f>
        <v>0</v>
      </c>
      <c r="E17" s="60">
        <f>Ведом!G40</f>
        <v>0</v>
      </c>
    </row>
    <row r="18" spans="1:5" x14ac:dyDescent="0.2">
      <c r="A18" s="12" t="s">
        <v>82</v>
      </c>
      <c r="B18" s="12" t="s">
        <v>13</v>
      </c>
      <c r="C18" s="12">
        <v>500</v>
      </c>
      <c r="D18" s="60">
        <f>D19+D20</f>
        <v>34571.759999999995</v>
      </c>
      <c r="E18" s="60">
        <f>E19+E20</f>
        <v>363</v>
      </c>
    </row>
    <row r="19" spans="1:5" x14ac:dyDescent="0.2">
      <c r="A19" s="12" t="s">
        <v>90</v>
      </c>
      <c r="B19" s="12" t="s">
        <v>13</v>
      </c>
      <c r="C19" s="12">
        <v>510</v>
      </c>
      <c r="D19" s="60">
        <f>Ведом!F59</f>
        <v>24888</v>
      </c>
      <c r="E19" s="60">
        <f>Ведом!G59+Ведом!G65</f>
        <v>363</v>
      </c>
    </row>
    <row r="20" spans="1:5" x14ac:dyDescent="0.2">
      <c r="A20" s="12" t="s">
        <v>83</v>
      </c>
      <c r="B20" s="12" t="s">
        <v>13</v>
      </c>
      <c r="C20" s="12">
        <v>540</v>
      </c>
      <c r="D20" s="60">
        <f>Ведом!F46+Ведом!F65</f>
        <v>9683.7599999999984</v>
      </c>
      <c r="E20" s="60">
        <f>Ведом!G46</f>
        <v>0</v>
      </c>
    </row>
    <row r="21" spans="1:5" x14ac:dyDescent="0.2">
      <c r="A21" s="12" t="s">
        <v>86</v>
      </c>
      <c r="B21" s="12" t="s">
        <v>13</v>
      </c>
      <c r="C21" s="12">
        <v>700</v>
      </c>
      <c r="D21" s="60">
        <f>D22</f>
        <v>1100</v>
      </c>
      <c r="E21" s="60">
        <f>E22</f>
        <v>0</v>
      </c>
    </row>
    <row r="22" spans="1:5" x14ac:dyDescent="0.2">
      <c r="A22" s="12" t="s">
        <v>87</v>
      </c>
      <c r="B22" s="12" t="s">
        <v>13</v>
      </c>
      <c r="C22" s="12">
        <v>730</v>
      </c>
      <c r="D22" s="60">
        <f>Ведом!F53</f>
        <v>1100</v>
      </c>
      <c r="E22" s="60">
        <f>Ведом!G53</f>
        <v>0</v>
      </c>
    </row>
    <row r="23" spans="1:5" ht="25.5" x14ac:dyDescent="0.2">
      <c r="A23" s="71" t="s">
        <v>257</v>
      </c>
      <c r="B23" s="71" t="str">
        <f>Ведом!D68</f>
        <v>0200000000</v>
      </c>
      <c r="C23" s="71"/>
      <c r="D23" s="72">
        <f>D24+D26+D30+D32+D28</f>
        <v>20617.589</v>
      </c>
      <c r="E23" s="72">
        <f>E24+E26+E30+E32+E28</f>
        <v>17374.773999999998</v>
      </c>
    </row>
    <row r="24" spans="1:5" ht="38.25" x14ac:dyDescent="0.2">
      <c r="A24" s="12" t="s">
        <v>70</v>
      </c>
      <c r="B24" s="12" t="s">
        <v>24</v>
      </c>
      <c r="C24" s="12">
        <v>100</v>
      </c>
      <c r="D24" s="60">
        <f>D25</f>
        <v>1516.865</v>
      </c>
      <c r="E24" s="60">
        <f>E25</f>
        <v>0</v>
      </c>
    </row>
    <row r="25" spans="1:5" x14ac:dyDescent="0.2">
      <c r="A25" s="12" t="s">
        <v>132</v>
      </c>
      <c r="B25" s="12" t="s">
        <v>24</v>
      </c>
      <c r="C25" s="12">
        <v>110</v>
      </c>
      <c r="D25" s="60">
        <f>Ведом!F74</f>
        <v>1516.865</v>
      </c>
      <c r="E25" s="60">
        <f>Ведом!G74</f>
        <v>0</v>
      </c>
    </row>
    <row r="26" spans="1:5" x14ac:dyDescent="0.2">
      <c r="A26" s="53" t="s">
        <v>72</v>
      </c>
      <c r="B26" s="12" t="s">
        <v>24</v>
      </c>
      <c r="C26" s="12">
        <v>200</v>
      </c>
      <c r="D26" s="60">
        <f>D27</f>
        <v>1269.104</v>
      </c>
      <c r="E26" s="60">
        <f>E27</f>
        <v>45.154000000000003</v>
      </c>
    </row>
    <row r="27" spans="1:5" x14ac:dyDescent="0.2">
      <c r="A27" s="12" t="s">
        <v>73</v>
      </c>
      <c r="B27" s="12" t="s">
        <v>24</v>
      </c>
      <c r="C27" s="12">
        <v>240</v>
      </c>
      <c r="D27" s="60">
        <f>Ведом!F76+Ведом!F120+Ведом!F106</f>
        <v>1269.104</v>
      </c>
      <c r="E27" s="60">
        <f>Ведом!G76+Ведом!G120+Ведом!G106</f>
        <v>45.154000000000003</v>
      </c>
    </row>
    <row r="28" spans="1:5" hidden="1" x14ac:dyDescent="0.2">
      <c r="A28" s="12" t="s">
        <v>118</v>
      </c>
      <c r="B28" s="12" t="s">
        <v>24</v>
      </c>
      <c r="C28" s="12">
        <v>300</v>
      </c>
      <c r="D28" s="60">
        <f>D29</f>
        <v>0</v>
      </c>
      <c r="E28" s="60">
        <f>E29</f>
        <v>0</v>
      </c>
    </row>
    <row r="29" spans="1:5" hidden="1" x14ac:dyDescent="0.2">
      <c r="A29" s="12" t="s">
        <v>119</v>
      </c>
      <c r="B29" s="12" t="s">
        <v>24</v>
      </c>
      <c r="C29" s="12">
        <v>320</v>
      </c>
      <c r="D29" s="60">
        <f>Ведом!F156</f>
        <v>0</v>
      </c>
      <c r="E29" s="60">
        <f>Ведом!G156</f>
        <v>0</v>
      </c>
    </row>
    <row r="30" spans="1:5" x14ac:dyDescent="0.2">
      <c r="A30" s="12" t="s">
        <v>123</v>
      </c>
      <c r="B30" s="12" t="s">
        <v>24</v>
      </c>
      <c r="C30" s="12">
        <v>400</v>
      </c>
      <c r="D30" s="60">
        <f>D31</f>
        <v>17329.62</v>
      </c>
      <c r="E30" s="60">
        <f>E31</f>
        <v>17329.62</v>
      </c>
    </row>
    <row r="31" spans="1:5" x14ac:dyDescent="0.2">
      <c r="A31" s="12" t="s">
        <v>174</v>
      </c>
      <c r="B31" s="12" t="s">
        <v>24</v>
      </c>
      <c r="C31" s="12">
        <v>410</v>
      </c>
      <c r="D31" s="60">
        <f>Ведом!F163</f>
        <v>17329.62</v>
      </c>
      <c r="E31" s="60">
        <f>Ведом!G163</f>
        <v>17329.62</v>
      </c>
    </row>
    <row r="32" spans="1:5" x14ac:dyDescent="0.2">
      <c r="A32" s="12" t="s">
        <v>74</v>
      </c>
      <c r="B32" s="12" t="s">
        <v>24</v>
      </c>
      <c r="C32" s="12">
        <v>800</v>
      </c>
      <c r="D32" s="60">
        <f>D33</f>
        <v>502</v>
      </c>
      <c r="E32" s="60">
        <f>E33</f>
        <v>0</v>
      </c>
    </row>
    <row r="33" spans="1:5" x14ac:dyDescent="0.2">
      <c r="A33" s="12" t="s">
        <v>75</v>
      </c>
      <c r="B33" s="12" t="s">
        <v>24</v>
      </c>
      <c r="C33" s="12">
        <v>850</v>
      </c>
      <c r="D33" s="60">
        <f>Ведом!F78</f>
        <v>502</v>
      </c>
      <c r="E33" s="60">
        <f>Ведом!G78</f>
        <v>0</v>
      </c>
    </row>
    <row r="34" spans="1:5" ht="41.25" customHeight="1" x14ac:dyDescent="0.2">
      <c r="A34" s="71" t="s">
        <v>264</v>
      </c>
      <c r="B34" s="71" t="str">
        <f>Ведом!D302</f>
        <v>0300000000</v>
      </c>
      <c r="C34" s="71"/>
      <c r="D34" s="72">
        <f>D35+D37+D39</f>
        <v>12383.252</v>
      </c>
      <c r="E34" s="72">
        <f>E35+E37+E39</f>
        <v>8580.5360000000001</v>
      </c>
    </row>
    <row r="35" spans="1:5" ht="38.25" x14ac:dyDescent="0.2">
      <c r="A35" s="12" t="s">
        <v>70</v>
      </c>
      <c r="B35" s="12" t="s">
        <v>50</v>
      </c>
      <c r="C35" s="12">
        <v>100</v>
      </c>
      <c r="D35" s="60">
        <f>D36</f>
        <v>6726.8940000000002</v>
      </c>
      <c r="E35" s="60">
        <f>E36</f>
        <v>3152.616</v>
      </c>
    </row>
    <row r="36" spans="1:5" x14ac:dyDescent="0.2">
      <c r="A36" s="12" t="s">
        <v>71</v>
      </c>
      <c r="B36" s="12" t="s">
        <v>50</v>
      </c>
      <c r="C36" s="12">
        <v>120</v>
      </c>
      <c r="D36" s="60">
        <f>Ведом!F309</f>
        <v>6726.8940000000002</v>
      </c>
      <c r="E36" s="60">
        <f>Ведом!G309</f>
        <v>3152.616</v>
      </c>
    </row>
    <row r="37" spans="1:5" x14ac:dyDescent="0.2">
      <c r="A37" s="53" t="s">
        <v>72</v>
      </c>
      <c r="B37" s="12" t="s">
        <v>50</v>
      </c>
      <c r="C37" s="12">
        <v>200</v>
      </c>
      <c r="D37" s="60">
        <f>D38</f>
        <v>730.81299999999999</v>
      </c>
      <c r="E37" s="60">
        <f>E38</f>
        <v>502.375</v>
      </c>
    </row>
    <row r="38" spans="1:5" x14ac:dyDescent="0.2">
      <c r="A38" s="12" t="s">
        <v>73</v>
      </c>
      <c r="B38" s="12" t="s">
        <v>50</v>
      </c>
      <c r="C38" s="12">
        <v>240</v>
      </c>
      <c r="D38" s="60">
        <f>Ведом!F311</f>
        <v>730.81299999999999</v>
      </c>
      <c r="E38" s="60">
        <f>Ведом!G311</f>
        <v>502.375</v>
      </c>
    </row>
    <row r="39" spans="1:5" x14ac:dyDescent="0.2">
      <c r="A39" s="12" t="s">
        <v>74</v>
      </c>
      <c r="B39" s="12" t="s">
        <v>50</v>
      </c>
      <c r="C39" s="12">
        <v>800</v>
      </c>
      <c r="D39" s="60">
        <f>D40</f>
        <v>4925.5450000000001</v>
      </c>
      <c r="E39" s="60">
        <f>E40</f>
        <v>4925.5450000000001</v>
      </c>
    </row>
    <row r="40" spans="1:5" ht="25.5" x14ac:dyDescent="0.2">
      <c r="A40" s="12" t="s">
        <v>139</v>
      </c>
      <c r="B40" s="12" t="s">
        <v>50</v>
      </c>
      <c r="C40" s="12">
        <v>810</v>
      </c>
      <c r="D40" s="60">
        <f>Ведом!F326</f>
        <v>4925.5450000000001</v>
      </c>
      <c r="E40" s="60">
        <f>Ведом!G326</f>
        <v>4925.5450000000001</v>
      </c>
    </row>
    <row r="41" spans="1:5" ht="51" x14ac:dyDescent="0.2">
      <c r="A41" s="71" t="s">
        <v>258</v>
      </c>
      <c r="B41" s="71" t="str">
        <f>Ведом!D79</f>
        <v>0400000000</v>
      </c>
      <c r="C41" s="78"/>
      <c r="D41" s="137">
        <f>D42</f>
        <v>22324.411</v>
      </c>
      <c r="E41" s="137">
        <f>E42</f>
        <v>0</v>
      </c>
    </row>
    <row r="42" spans="1:5" ht="25.5" x14ac:dyDescent="0.2">
      <c r="A42" s="12" t="s">
        <v>99</v>
      </c>
      <c r="B42" s="12" t="s">
        <v>26</v>
      </c>
      <c r="C42" s="79">
        <v>600</v>
      </c>
      <c r="D42" s="11">
        <f>D43</f>
        <v>22324.411</v>
      </c>
      <c r="E42" s="11">
        <f>E43</f>
        <v>0</v>
      </c>
    </row>
    <row r="43" spans="1:5" x14ac:dyDescent="0.2">
      <c r="A43" s="12" t="s">
        <v>100</v>
      </c>
      <c r="B43" s="12" t="s">
        <v>26</v>
      </c>
      <c r="C43" s="79">
        <v>620</v>
      </c>
      <c r="D43" s="11">
        <f>Ведом!F87</f>
        <v>22324.411</v>
      </c>
      <c r="E43" s="11">
        <f>Ведом!G87</f>
        <v>0</v>
      </c>
    </row>
    <row r="44" spans="1:5" ht="25.5" x14ac:dyDescent="0.2">
      <c r="A44" s="71" t="s">
        <v>273</v>
      </c>
      <c r="B44" s="71" t="str">
        <f>Ведом!D126</f>
        <v>0500000000</v>
      </c>
      <c r="C44" s="71"/>
      <c r="D44" s="22">
        <f>D45</f>
        <v>39579.965000000004</v>
      </c>
      <c r="E44" s="22">
        <f>E45</f>
        <v>382.32799999999997</v>
      </c>
    </row>
    <row r="45" spans="1:5" ht="25.5" x14ac:dyDescent="0.2">
      <c r="A45" s="12" t="s">
        <v>99</v>
      </c>
      <c r="B45" s="12" t="s">
        <v>32</v>
      </c>
      <c r="C45" s="14">
        <v>600</v>
      </c>
      <c r="D45" s="68">
        <f>D46</f>
        <v>39579.965000000004</v>
      </c>
      <c r="E45" s="68">
        <f>E46</f>
        <v>382.32799999999997</v>
      </c>
    </row>
    <row r="46" spans="1:5" x14ac:dyDescent="0.2">
      <c r="A46" s="12" t="s">
        <v>100</v>
      </c>
      <c r="B46" s="12" t="s">
        <v>32</v>
      </c>
      <c r="C46" s="14">
        <v>620</v>
      </c>
      <c r="D46" s="68">
        <f>Ведом!F133+Ведом!F149+Ведом!F184</f>
        <v>39579.965000000004</v>
      </c>
      <c r="E46" s="68">
        <f>Ведом!G133+Ведом!G149+Ведом!G184</f>
        <v>382.32799999999997</v>
      </c>
    </row>
    <row r="47" spans="1:5" ht="40.9" customHeight="1" x14ac:dyDescent="0.2">
      <c r="A47" s="71" t="s">
        <v>266</v>
      </c>
      <c r="B47" s="71" t="str">
        <f>Ведом!D389</f>
        <v>0600000000</v>
      </c>
      <c r="C47" s="71"/>
      <c r="D47" s="72">
        <f>D48</f>
        <v>45615.924999999996</v>
      </c>
      <c r="E47" s="72">
        <f>E48</f>
        <v>6544.5730000000003</v>
      </c>
    </row>
    <row r="48" spans="1:5" ht="25.5" x14ac:dyDescent="0.2">
      <c r="A48" s="12" t="s">
        <v>99</v>
      </c>
      <c r="B48" s="12" t="s">
        <v>54</v>
      </c>
      <c r="C48" s="12">
        <v>600</v>
      </c>
      <c r="D48" s="60">
        <f>D49</f>
        <v>45615.924999999996</v>
      </c>
      <c r="E48" s="60">
        <f>E49</f>
        <v>6544.5730000000003</v>
      </c>
    </row>
    <row r="49" spans="1:5" x14ac:dyDescent="0.2">
      <c r="A49" s="12" t="s">
        <v>100</v>
      </c>
      <c r="B49" s="12" t="s">
        <v>54</v>
      </c>
      <c r="C49" s="12">
        <v>620</v>
      </c>
      <c r="D49" s="60">
        <f>Ведом!F374+Ведом!F396+Ведом!F431+Ведом!F440</f>
        <v>45615.924999999996</v>
      </c>
      <c r="E49" s="60">
        <f>Ведом!G374+Ведом!G396+Ведом!G431+Ведом!G440</f>
        <v>6544.5730000000003</v>
      </c>
    </row>
    <row r="50" spans="1:5" ht="25.5" x14ac:dyDescent="0.2">
      <c r="A50" s="71" t="s">
        <v>268</v>
      </c>
      <c r="B50" s="71" t="str">
        <f>Ведом!D473</f>
        <v>0700000000</v>
      </c>
      <c r="C50" s="71"/>
      <c r="D50" s="72">
        <f>D51</f>
        <v>2342.509</v>
      </c>
      <c r="E50" s="72">
        <f>E51</f>
        <v>0</v>
      </c>
    </row>
    <row r="51" spans="1:5" ht="25.5" x14ac:dyDescent="0.2">
      <c r="A51" s="12" t="s">
        <v>99</v>
      </c>
      <c r="B51" s="12" t="s">
        <v>64</v>
      </c>
      <c r="C51" s="12">
        <v>600</v>
      </c>
      <c r="D51" s="60">
        <f>D52</f>
        <v>2342.509</v>
      </c>
      <c r="E51" s="60">
        <f>E52</f>
        <v>0</v>
      </c>
    </row>
    <row r="52" spans="1:5" x14ac:dyDescent="0.2">
      <c r="A52" s="12" t="s">
        <v>100</v>
      </c>
      <c r="B52" s="12" t="s">
        <v>64</v>
      </c>
      <c r="C52" s="12">
        <v>620</v>
      </c>
      <c r="D52" s="60">
        <f>Ведом!F481</f>
        <v>2342.509</v>
      </c>
      <c r="E52" s="60">
        <f>Ведом!G481</f>
        <v>0</v>
      </c>
    </row>
    <row r="53" spans="1:5" ht="25.5" x14ac:dyDescent="0.2">
      <c r="A53" s="71" t="s">
        <v>265</v>
      </c>
      <c r="B53" s="71" t="str">
        <f>Ведом!D340</f>
        <v>0800000000</v>
      </c>
      <c r="C53" s="71"/>
      <c r="D53" s="72">
        <f>D54</f>
        <v>4280.1779999999999</v>
      </c>
      <c r="E53" s="72">
        <f>E54</f>
        <v>0</v>
      </c>
    </row>
    <row r="54" spans="1:5" x14ac:dyDescent="0.2">
      <c r="A54" s="12" t="s">
        <v>74</v>
      </c>
      <c r="B54" s="12" t="s">
        <v>52</v>
      </c>
      <c r="C54" s="12">
        <v>800</v>
      </c>
      <c r="D54" s="60">
        <f>D55</f>
        <v>4280.1779999999999</v>
      </c>
      <c r="E54" s="60">
        <f>E55</f>
        <v>0</v>
      </c>
    </row>
    <row r="55" spans="1:5" ht="25.5" x14ac:dyDescent="0.2">
      <c r="A55" s="12" t="s">
        <v>139</v>
      </c>
      <c r="B55" s="12" t="s">
        <v>52</v>
      </c>
      <c r="C55" s="12">
        <v>810</v>
      </c>
      <c r="D55" s="60">
        <f>Ведом!F352</f>
        <v>4280.1779999999999</v>
      </c>
      <c r="E55" s="60">
        <f>Ведом!G352</f>
        <v>0</v>
      </c>
    </row>
    <row r="56" spans="1:5" ht="25.5" hidden="1" x14ac:dyDescent="0.2">
      <c r="A56" s="12" t="s">
        <v>173</v>
      </c>
      <c r="B56" s="12">
        <v>4400000000</v>
      </c>
      <c r="C56" s="12">
        <v>400</v>
      </c>
      <c r="D56" s="60" t="e">
        <f>D57</f>
        <v>#REF!</v>
      </c>
      <c r="E56" s="60" t="e">
        <f>E57</f>
        <v>#REF!</v>
      </c>
    </row>
    <row r="57" spans="1:5" hidden="1" x14ac:dyDescent="0.2">
      <c r="A57" s="12" t="s">
        <v>174</v>
      </c>
      <c r="B57" s="12">
        <v>4400000000</v>
      </c>
      <c r="C57" s="12">
        <v>410</v>
      </c>
      <c r="D57" s="60" t="e">
        <f>Ведом!#REF!</f>
        <v>#REF!</v>
      </c>
      <c r="E57" s="60" t="e">
        <f>Ведом!#REF!</f>
        <v>#REF!</v>
      </c>
    </row>
    <row r="58" spans="1:5" x14ac:dyDescent="0.2">
      <c r="A58" s="71" t="s">
        <v>261</v>
      </c>
      <c r="B58" s="71" t="str">
        <f>Ведом!D158</f>
        <v>1000000000</v>
      </c>
      <c r="C58" s="71"/>
      <c r="D58" s="72">
        <f>D59</f>
        <v>791.34299999999996</v>
      </c>
      <c r="E58" s="72">
        <f>E59</f>
        <v>478.52499999999998</v>
      </c>
    </row>
    <row r="59" spans="1:5" x14ac:dyDescent="0.2">
      <c r="A59" s="12" t="s">
        <v>118</v>
      </c>
      <c r="B59" s="12" t="s">
        <v>38</v>
      </c>
      <c r="C59" s="12">
        <v>300</v>
      </c>
      <c r="D59" s="60">
        <f>D60</f>
        <v>791.34299999999996</v>
      </c>
      <c r="E59" s="60">
        <f>E60</f>
        <v>478.52499999999998</v>
      </c>
    </row>
    <row r="60" spans="1:5" x14ac:dyDescent="0.2">
      <c r="A60" s="12" t="s">
        <v>119</v>
      </c>
      <c r="B60" s="12" t="s">
        <v>38</v>
      </c>
      <c r="C60" s="12">
        <v>320</v>
      </c>
      <c r="D60" s="60">
        <f>Ведом!F160</f>
        <v>791.34299999999996</v>
      </c>
      <c r="E60" s="60">
        <f>Ведом!G160</f>
        <v>478.52499999999998</v>
      </c>
    </row>
    <row r="61" spans="1:5" ht="41.25" customHeight="1" x14ac:dyDescent="0.2">
      <c r="A61" s="71" t="s">
        <v>272</v>
      </c>
      <c r="B61" s="71" t="str">
        <f>Ведом!D94</f>
        <v>1100000000</v>
      </c>
      <c r="C61" s="71"/>
      <c r="D61" s="72">
        <f>D62</f>
        <v>14773.16</v>
      </c>
      <c r="E61" s="72">
        <f>E62</f>
        <v>0</v>
      </c>
    </row>
    <row r="62" spans="1:5" x14ac:dyDescent="0.2">
      <c r="A62" s="53" t="s">
        <v>72</v>
      </c>
      <c r="B62" s="12" t="s">
        <v>29</v>
      </c>
      <c r="C62" s="12">
        <v>200</v>
      </c>
      <c r="D62" s="60">
        <f>D63</f>
        <v>14773.16</v>
      </c>
      <c r="E62" s="60">
        <f>E63</f>
        <v>0</v>
      </c>
    </row>
    <row r="63" spans="1:5" x14ac:dyDescent="0.2">
      <c r="A63" s="12" t="s">
        <v>73</v>
      </c>
      <c r="B63" s="12" t="s">
        <v>29</v>
      </c>
      <c r="C63" s="12">
        <v>240</v>
      </c>
      <c r="D63" s="60">
        <f>Ведом!F102</f>
        <v>14773.16</v>
      </c>
      <c r="E63" s="60">
        <f>Ведом!G102</f>
        <v>0</v>
      </c>
    </row>
    <row r="64" spans="1:5" ht="25.5" x14ac:dyDescent="0.2">
      <c r="A64" s="71" t="s">
        <v>270</v>
      </c>
      <c r="B64" s="71" t="str">
        <f>Ведом!D205</f>
        <v>1200000000</v>
      </c>
      <c r="C64" s="71"/>
      <c r="D64" s="72">
        <f>D65+D67</f>
        <v>388.93899999999996</v>
      </c>
      <c r="E64" s="72">
        <f>E65+E67</f>
        <v>376.13900000000001</v>
      </c>
    </row>
    <row r="65" spans="1:5" ht="38.25" x14ac:dyDescent="0.2">
      <c r="A65" s="12" t="s">
        <v>70</v>
      </c>
      <c r="B65" s="12" t="s">
        <v>43</v>
      </c>
      <c r="C65" s="12">
        <v>100</v>
      </c>
      <c r="D65" s="61">
        <f>D66</f>
        <v>296.37599999999998</v>
      </c>
      <c r="E65" s="61">
        <f>E66</f>
        <v>296.37599999999998</v>
      </c>
    </row>
    <row r="66" spans="1:5" x14ac:dyDescent="0.2">
      <c r="A66" s="12" t="s">
        <v>71</v>
      </c>
      <c r="B66" s="12" t="s">
        <v>43</v>
      </c>
      <c r="C66" s="12">
        <v>120</v>
      </c>
      <c r="D66" s="61">
        <f>Ведом!F207</f>
        <v>296.37599999999998</v>
      </c>
      <c r="E66" s="61">
        <f>Ведом!G207</f>
        <v>296.37599999999998</v>
      </c>
    </row>
    <row r="67" spans="1:5" x14ac:dyDescent="0.2">
      <c r="A67" s="53" t="s">
        <v>72</v>
      </c>
      <c r="B67" s="12" t="s">
        <v>43</v>
      </c>
      <c r="C67" s="12">
        <v>200</v>
      </c>
      <c r="D67" s="61">
        <f>D68</f>
        <v>92.563000000000002</v>
      </c>
      <c r="E67" s="61">
        <f>E68</f>
        <v>79.763000000000005</v>
      </c>
    </row>
    <row r="68" spans="1:5" x14ac:dyDescent="0.2">
      <c r="A68" s="12" t="s">
        <v>73</v>
      </c>
      <c r="B68" s="12" t="s">
        <v>43</v>
      </c>
      <c r="C68" s="12">
        <v>240</v>
      </c>
      <c r="D68" s="61">
        <f>Ведом!F209+Ведом!F248</f>
        <v>92.563000000000002</v>
      </c>
      <c r="E68" s="61">
        <f>Ведом!G209</f>
        <v>79.763000000000005</v>
      </c>
    </row>
    <row r="69" spans="1:5" ht="25.5" x14ac:dyDescent="0.2">
      <c r="A69" s="71" t="s">
        <v>263</v>
      </c>
      <c r="B69" s="71" t="str">
        <f>Ведом!D249</f>
        <v>1400000000</v>
      </c>
      <c r="C69" s="71"/>
      <c r="D69" s="69">
        <f>D70+D72+D74</f>
        <v>21027.953000000001</v>
      </c>
      <c r="E69" s="69">
        <f>E70+E72+E74</f>
        <v>11702.023999999999</v>
      </c>
    </row>
    <row r="70" spans="1:5" ht="38.25" x14ac:dyDescent="0.2">
      <c r="A70" s="12" t="s">
        <v>70</v>
      </c>
      <c r="B70" s="12" t="s">
        <v>44</v>
      </c>
      <c r="C70" s="65">
        <v>100</v>
      </c>
      <c r="D70" s="11">
        <f>D71</f>
        <v>11465.248</v>
      </c>
      <c r="E70" s="11">
        <f>E71</f>
        <v>3498.6779999999999</v>
      </c>
    </row>
    <row r="71" spans="1:5" x14ac:dyDescent="0.2">
      <c r="A71" s="12" t="s">
        <v>132</v>
      </c>
      <c r="B71" s="12" t="s">
        <v>44</v>
      </c>
      <c r="C71" s="65">
        <v>110</v>
      </c>
      <c r="D71" s="11">
        <f>Ведом!F256</f>
        <v>11465.248</v>
      </c>
      <c r="E71" s="11">
        <f>Ведом!G256</f>
        <v>3498.6779999999999</v>
      </c>
    </row>
    <row r="72" spans="1:5" x14ac:dyDescent="0.2">
      <c r="A72" s="53" t="s">
        <v>72</v>
      </c>
      <c r="B72" s="12" t="s">
        <v>44</v>
      </c>
      <c r="C72" s="65">
        <v>200</v>
      </c>
      <c r="D72" s="11">
        <f>D73</f>
        <v>9558.2049999999999</v>
      </c>
      <c r="E72" s="11">
        <f>E73</f>
        <v>8203.3459999999995</v>
      </c>
    </row>
    <row r="73" spans="1:5" x14ac:dyDescent="0.2">
      <c r="A73" s="12" t="s">
        <v>73</v>
      </c>
      <c r="B73" s="12" t="s">
        <v>44</v>
      </c>
      <c r="C73" s="65">
        <v>240</v>
      </c>
      <c r="D73" s="11">
        <f>Ведом!F258+Ведом!F461</f>
        <v>9558.2049999999999</v>
      </c>
      <c r="E73" s="11">
        <f>Ведом!G258+Ведом!G461</f>
        <v>8203.3459999999995</v>
      </c>
    </row>
    <row r="74" spans="1:5" x14ac:dyDescent="0.2">
      <c r="A74" s="12" t="s">
        <v>74</v>
      </c>
      <c r="B74" s="12" t="s">
        <v>44</v>
      </c>
      <c r="C74" s="65">
        <v>800</v>
      </c>
      <c r="D74" s="11">
        <f>D75</f>
        <v>4.5</v>
      </c>
      <c r="E74" s="11">
        <f>E75</f>
        <v>0</v>
      </c>
    </row>
    <row r="75" spans="1:5" x14ac:dyDescent="0.2">
      <c r="A75" s="12" t="s">
        <v>75</v>
      </c>
      <c r="B75" s="12" t="s">
        <v>44</v>
      </c>
      <c r="C75" s="65">
        <v>850</v>
      </c>
      <c r="D75" s="11">
        <f>Ведом!F260</f>
        <v>4.5</v>
      </c>
      <c r="E75" s="11">
        <f>Ведом!G260</f>
        <v>0</v>
      </c>
    </row>
    <row r="76" spans="1:5" ht="25.5" x14ac:dyDescent="0.2">
      <c r="A76" s="71" t="s">
        <v>282</v>
      </c>
      <c r="B76" s="71">
        <f>Ведом!D107</f>
        <v>1700000000</v>
      </c>
      <c r="C76" s="73"/>
      <c r="D76" s="63">
        <f>D77+D79</f>
        <v>599.79999999999995</v>
      </c>
      <c r="E76" s="63">
        <f>E77+E79</f>
        <v>0</v>
      </c>
    </row>
    <row r="77" spans="1:5" ht="25.5" x14ac:dyDescent="0.2">
      <c r="A77" s="12" t="s">
        <v>99</v>
      </c>
      <c r="B77" s="12">
        <v>1700000000</v>
      </c>
      <c r="C77" s="65">
        <v>600</v>
      </c>
      <c r="D77" s="62">
        <f>D78</f>
        <v>554.79999999999995</v>
      </c>
      <c r="E77" s="62">
        <f>E78</f>
        <v>0</v>
      </c>
    </row>
    <row r="78" spans="1:5" ht="25.5" x14ac:dyDescent="0.2">
      <c r="A78" s="12" t="s">
        <v>244</v>
      </c>
      <c r="B78" s="12">
        <v>1700000000</v>
      </c>
      <c r="C78" s="65">
        <v>630</v>
      </c>
      <c r="D78" s="62">
        <f>Ведом!F109</f>
        <v>554.79999999999995</v>
      </c>
      <c r="E78" s="62">
        <f>Ведом!G109</f>
        <v>0</v>
      </c>
    </row>
    <row r="79" spans="1:5" ht="18.75" customHeight="1" x14ac:dyDescent="0.2">
      <c r="A79" s="12" t="str">
        <f>Ведом!B355</f>
        <v>Иные бюджетные ассигнования</v>
      </c>
      <c r="B79" s="12">
        <f>Ведом!D355</f>
        <v>1700000000</v>
      </c>
      <c r="C79" s="65">
        <f>Ведом!E355</f>
        <v>800</v>
      </c>
      <c r="D79" s="62">
        <f>D80</f>
        <v>45</v>
      </c>
      <c r="E79" s="62">
        <f>E80</f>
        <v>0</v>
      </c>
    </row>
    <row r="80" spans="1:5" ht="25.5" customHeight="1" x14ac:dyDescent="0.2">
      <c r="A80" s="12" t="str">
        <f>Ведом!B356</f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B80" s="12">
        <f>Ведом!D356</f>
        <v>1700000000</v>
      </c>
      <c r="C80" s="65">
        <f>Ведом!E356</f>
        <v>810</v>
      </c>
      <c r="D80" s="62">
        <f>Ведом!F356</f>
        <v>45</v>
      </c>
      <c r="E80" s="62">
        <f>Ведом!G356</f>
        <v>0</v>
      </c>
    </row>
    <row r="81" spans="1:5" ht="38.25" x14ac:dyDescent="0.2">
      <c r="A81" s="71" t="s">
        <v>278</v>
      </c>
      <c r="B81" s="71">
        <f>Ведом!D192</f>
        <v>1800000000</v>
      </c>
      <c r="C81" s="73"/>
      <c r="D81" s="63">
        <f>D82+D84+D86+D90+D88</f>
        <v>19981.878000000001</v>
      </c>
      <c r="E81" s="63">
        <f>E82+E84+E86+E90+E88</f>
        <v>1.3720000000000001</v>
      </c>
    </row>
    <row r="82" spans="1:5" ht="38.25" x14ac:dyDescent="0.2">
      <c r="A82" s="12" t="s">
        <v>70</v>
      </c>
      <c r="B82" s="12">
        <v>1800000000</v>
      </c>
      <c r="C82" s="65">
        <v>100</v>
      </c>
      <c r="D82" s="62">
        <f>D83</f>
        <v>16364.552</v>
      </c>
      <c r="E82" s="62">
        <f>E83</f>
        <v>0</v>
      </c>
    </row>
    <row r="83" spans="1:5" x14ac:dyDescent="0.2">
      <c r="A83" s="12" t="s">
        <v>71</v>
      </c>
      <c r="B83" s="12">
        <v>1800000000</v>
      </c>
      <c r="C83" s="65">
        <v>120</v>
      </c>
      <c r="D83" s="62">
        <f>Ведом!F192+Ведом!F217+Ведом!F329</f>
        <v>16364.552</v>
      </c>
      <c r="E83" s="62">
        <f>Ведом!G192+Ведом!G217+Ведом!G329</f>
        <v>0</v>
      </c>
    </row>
    <row r="84" spans="1:5" x14ac:dyDescent="0.2">
      <c r="A84" s="53" t="s">
        <v>72</v>
      </c>
      <c r="B84" s="12">
        <v>1800000000</v>
      </c>
      <c r="C84" s="65">
        <v>200</v>
      </c>
      <c r="D84" s="62">
        <f>D85</f>
        <v>1898.846</v>
      </c>
      <c r="E84" s="62">
        <f>E85</f>
        <v>0</v>
      </c>
    </row>
    <row r="85" spans="1:5" x14ac:dyDescent="0.2">
      <c r="A85" s="12" t="s">
        <v>73</v>
      </c>
      <c r="B85" s="12">
        <v>1800000000</v>
      </c>
      <c r="C85" s="65">
        <v>240</v>
      </c>
      <c r="D85" s="62">
        <f>Ведом!F219+Ведом!F275+Ведом!F359</f>
        <v>1898.846</v>
      </c>
      <c r="E85" s="62">
        <f>Ведом!G219+Ведом!G275+Ведом!G359</f>
        <v>0</v>
      </c>
    </row>
    <row r="86" spans="1:5" x14ac:dyDescent="0.2">
      <c r="A86" s="12" t="s">
        <v>118</v>
      </c>
      <c r="B86" s="12">
        <v>1800000000</v>
      </c>
      <c r="C86" s="65">
        <v>300</v>
      </c>
      <c r="D86" s="62">
        <f>D87</f>
        <v>1587</v>
      </c>
      <c r="E86" s="62">
        <f>E87</f>
        <v>0</v>
      </c>
    </row>
    <row r="87" spans="1:5" x14ac:dyDescent="0.2">
      <c r="A87" s="12" t="s">
        <v>150</v>
      </c>
      <c r="B87" s="12">
        <v>1800000000</v>
      </c>
      <c r="C87" s="65">
        <v>310</v>
      </c>
      <c r="D87" s="62">
        <f>Ведом!F454</f>
        <v>1587</v>
      </c>
      <c r="E87" s="62">
        <f>Ведом!G454</f>
        <v>0</v>
      </c>
    </row>
    <row r="88" spans="1:5" ht="25.5" x14ac:dyDescent="0.2">
      <c r="A88" s="12" t="s">
        <v>99</v>
      </c>
      <c r="B88" s="12">
        <v>1800000000</v>
      </c>
      <c r="C88" s="65">
        <v>600</v>
      </c>
      <c r="D88" s="62">
        <f>D89</f>
        <v>1.3720000000000001</v>
      </c>
      <c r="E88" s="62">
        <f>E89</f>
        <v>1.3720000000000001</v>
      </c>
    </row>
    <row r="89" spans="1:5" x14ac:dyDescent="0.2">
      <c r="A89" s="17" t="s">
        <v>100</v>
      </c>
      <c r="B89" s="12">
        <v>1800000000</v>
      </c>
      <c r="C89" s="65">
        <v>620</v>
      </c>
      <c r="D89" s="62">
        <f>Ведом!F235</f>
        <v>1.3720000000000001</v>
      </c>
      <c r="E89" s="62">
        <f>Ведом!G235</f>
        <v>1.3720000000000001</v>
      </c>
    </row>
    <row r="90" spans="1:5" x14ac:dyDescent="0.2">
      <c r="A90" s="12" t="s">
        <v>74</v>
      </c>
      <c r="B90" s="12">
        <v>1800000000</v>
      </c>
      <c r="C90" s="65">
        <v>800</v>
      </c>
      <c r="D90" s="62">
        <f>D91+D92</f>
        <v>130.108</v>
      </c>
      <c r="E90" s="62">
        <f>E91+E92</f>
        <v>0</v>
      </c>
    </row>
    <row r="91" spans="1:5" ht="0.75" hidden="1" customHeight="1" x14ac:dyDescent="0.2">
      <c r="A91" s="12" t="s">
        <v>171</v>
      </c>
      <c r="B91" s="12">
        <v>1800000000</v>
      </c>
      <c r="C91" s="65">
        <v>830</v>
      </c>
      <c r="D91" s="62">
        <f>Ведом!F277</f>
        <v>0</v>
      </c>
      <c r="E91" s="62">
        <f>Ведом!G277</f>
        <v>0</v>
      </c>
    </row>
    <row r="92" spans="1:5" x14ac:dyDescent="0.2">
      <c r="A92" s="12" t="s">
        <v>75</v>
      </c>
      <c r="B92" s="12">
        <v>1800000000</v>
      </c>
      <c r="C92" s="65">
        <v>850</v>
      </c>
      <c r="D92" s="62">
        <f>Ведом!F221+Ведом!F278</f>
        <v>130.108</v>
      </c>
      <c r="E92" s="62">
        <f>Ведом!G221+Ведом!G278</f>
        <v>0</v>
      </c>
    </row>
    <row r="93" spans="1:5" ht="26.85" customHeight="1" x14ac:dyDescent="0.2">
      <c r="A93" s="71" t="s">
        <v>271</v>
      </c>
      <c r="B93" s="71">
        <v>1900000000</v>
      </c>
      <c r="C93" s="73"/>
      <c r="D93" s="63">
        <f>D95+D97</f>
        <v>560.42600000000004</v>
      </c>
      <c r="E93" s="63">
        <f>E95+E97</f>
        <v>560.42600000000004</v>
      </c>
    </row>
    <row r="94" spans="1:5" ht="42.6" hidden="1" customHeight="1" x14ac:dyDescent="0.2">
      <c r="A94" s="12" t="s">
        <v>168</v>
      </c>
      <c r="B94" s="12"/>
      <c r="C94" s="65">
        <v>850</v>
      </c>
      <c r="D94" s="62" t="e">
        <f>Ведом!#REF!</f>
        <v>#REF!</v>
      </c>
      <c r="E94" s="62" t="e">
        <f>Ведом!#REF!</f>
        <v>#REF!</v>
      </c>
    </row>
    <row r="95" spans="1:5" ht="38.25" x14ac:dyDescent="0.2">
      <c r="A95" s="12" t="s">
        <v>70</v>
      </c>
      <c r="B95" s="12">
        <v>1900000000</v>
      </c>
      <c r="C95" s="65">
        <v>100</v>
      </c>
      <c r="D95" s="62">
        <f>D96</f>
        <v>479.291</v>
      </c>
      <c r="E95" s="62">
        <f>E96</f>
        <v>479.291</v>
      </c>
    </row>
    <row r="96" spans="1:5" x14ac:dyDescent="0.2">
      <c r="A96" s="12" t="s">
        <v>71</v>
      </c>
      <c r="B96" s="12">
        <v>1900000000</v>
      </c>
      <c r="C96" s="65">
        <v>120</v>
      </c>
      <c r="D96" s="62">
        <f>Ведом!F224</f>
        <v>479.291</v>
      </c>
      <c r="E96" s="62">
        <f>Ведом!G224</f>
        <v>479.291</v>
      </c>
    </row>
    <row r="97" spans="1:5" x14ac:dyDescent="0.2">
      <c r="A97" s="53" t="s">
        <v>72</v>
      </c>
      <c r="B97" s="12">
        <v>1900000000</v>
      </c>
      <c r="C97" s="65">
        <v>200</v>
      </c>
      <c r="D97" s="62">
        <f>D98</f>
        <v>81.135000000000005</v>
      </c>
      <c r="E97" s="62">
        <f>E98</f>
        <v>81.135000000000005</v>
      </c>
    </row>
    <row r="98" spans="1:5" x14ac:dyDescent="0.2">
      <c r="A98" s="12" t="s">
        <v>73</v>
      </c>
      <c r="B98" s="12">
        <v>1900000000</v>
      </c>
      <c r="C98" s="65">
        <v>240</v>
      </c>
      <c r="D98" s="62">
        <f>Ведом!F226</f>
        <v>81.135000000000005</v>
      </c>
      <c r="E98" s="62">
        <f>Ведом!G226</f>
        <v>81.135000000000005</v>
      </c>
    </row>
    <row r="99" spans="1:5" ht="25.5" x14ac:dyDescent="0.2">
      <c r="A99" s="40" t="s">
        <v>275</v>
      </c>
      <c r="B99" s="74">
        <v>4000000000</v>
      </c>
      <c r="C99" s="75"/>
      <c r="D99" s="63">
        <f>D100</f>
        <v>5047.0820000000003</v>
      </c>
      <c r="E99" s="63">
        <f>E100</f>
        <v>0</v>
      </c>
    </row>
    <row r="100" spans="1:5" x14ac:dyDescent="0.2">
      <c r="A100" s="53" t="s">
        <v>72</v>
      </c>
      <c r="B100" s="54">
        <v>4000000000</v>
      </c>
      <c r="C100" s="66">
        <v>200</v>
      </c>
      <c r="D100" s="62">
        <f>D101</f>
        <v>5047.0820000000003</v>
      </c>
      <c r="E100" s="62">
        <f>E101</f>
        <v>0</v>
      </c>
    </row>
    <row r="101" spans="1:5" x14ac:dyDescent="0.2">
      <c r="A101" s="12" t="s">
        <v>73</v>
      </c>
      <c r="B101" s="54">
        <v>4000000000</v>
      </c>
      <c r="C101" s="66">
        <v>240</v>
      </c>
      <c r="D101" s="62">
        <f>Ведом!F124</f>
        <v>5047.0820000000003</v>
      </c>
      <c r="E101" s="62">
        <f>Ведом!G124</f>
        <v>0</v>
      </c>
    </row>
    <row r="102" spans="1:5" ht="25.5" customHeight="1" x14ac:dyDescent="0.2">
      <c r="A102" s="40" t="s">
        <v>281</v>
      </c>
      <c r="B102" s="74">
        <f>Ведом!D429</f>
        <v>4100000000</v>
      </c>
      <c r="C102" s="75"/>
      <c r="D102" s="63">
        <f>D103</f>
        <v>258.06899999999996</v>
      </c>
      <c r="E102" s="63">
        <f>E103</f>
        <v>0</v>
      </c>
    </row>
    <row r="103" spans="1:5" ht="25.5" x14ac:dyDescent="0.2">
      <c r="A103" s="17" t="s">
        <v>99</v>
      </c>
      <c r="B103" s="54">
        <v>4100000000</v>
      </c>
      <c r="C103" s="66">
        <v>600</v>
      </c>
      <c r="D103" s="62">
        <f>D104</f>
        <v>258.06899999999996</v>
      </c>
      <c r="E103" s="62">
        <f>E104</f>
        <v>0</v>
      </c>
    </row>
    <row r="104" spans="1:5" x14ac:dyDescent="0.2">
      <c r="A104" s="17" t="s">
        <v>100</v>
      </c>
      <c r="B104" s="54">
        <v>4100000000</v>
      </c>
      <c r="C104" s="66">
        <v>620</v>
      </c>
      <c r="D104" s="62">
        <f>Ведом!F429+Ведом!F384+Ведом!F445</f>
        <v>258.06899999999996</v>
      </c>
      <c r="E104" s="62">
        <f>Ведом!G429+Ведом!G384+Ведом!G445</f>
        <v>0</v>
      </c>
    </row>
    <row r="105" spans="1:5" ht="53.25" customHeight="1" x14ac:dyDescent="0.2">
      <c r="A105" s="40" t="s">
        <v>279</v>
      </c>
      <c r="B105" s="74">
        <f>Ведом!D287</f>
        <v>4200000000</v>
      </c>
      <c r="C105" s="75"/>
      <c r="D105" s="63">
        <f>D106</f>
        <v>116</v>
      </c>
      <c r="E105" s="63">
        <f>E106</f>
        <v>0</v>
      </c>
    </row>
    <row r="106" spans="1:5" x14ac:dyDescent="0.2">
      <c r="A106" s="17" t="s">
        <v>118</v>
      </c>
      <c r="B106" s="54">
        <v>4200000000</v>
      </c>
      <c r="C106" s="66">
        <v>300</v>
      </c>
      <c r="D106" s="62">
        <f>D107</f>
        <v>116</v>
      </c>
      <c r="E106" s="62">
        <f>E107</f>
        <v>0</v>
      </c>
    </row>
    <row r="107" spans="1:5" x14ac:dyDescent="0.2">
      <c r="A107" s="17" t="s">
        <v>207</v>
      </c>
      <c r="B107" s="54">
        <v>4200000000</v>
      </c>
      <c r="C107" s="66">
        <v>360</v>
      </c>
      <c r="D107" s="62">
        <f>Ведом!F289</f>
        <v>116</v>
      </c>
      <c r="E107" s="62">
        <f>Ведом!G289</f>
        <v>0</v>
      </c>
    </row>
    <row r="108" spans="1:5" ht="25.5" x14ac:dyDescent="0.2">
      <c r="A108" s="40" t="str">
        <f>Ведом!B165</f>
        <v>Муниципальная программа "Поддержка социально ориентированных некоммерческих организаций в муниципальном районе Клявлинский" на 2019-2026 годы</v>
      </c>
      <c r="B108" s="74">
        <f>Ведом!D165</f>
        <v>4300000000</v>
      </c>
      <c r="C108" s="75"/>
      <c r="D108" s="63">
        <f>D109</f>
        <v>50</v>
      </c>
      <c r="E108" s="63">
        <f>E109</f>
        <v>0</v>
      </c>
    </row>
    <row r="109" spans="1:5" ht="25.5" x14ac:dyDescent="0.2">
      <c r="A109" s="17" t="s">
        <v>99</v>
      </c>
      <c r="B109" s="54">
        <v>4300000000</v>
      </c>
      <c r="C109" s="66">
        <v>600</v>
      </c>
      <c r="D109" s="62">
        <f>D110</f>
        <v>50</v>
      </c>
      <c r="E109" s="62">
        <f>E110</f>
        <v>0</v>
      </c>
    </row>
    <row r="110" spans="1:5" ht="17.25" customHeight="1" x14ac:dyDescent="0.2">
      <c r="A110" s="17" t="s">
        <v>100</v>
      </c>
      <c r="B110" s="54">
        <v>4300000000</v>
      </c>
      <c r="C110" s="66">
        <v>620</v>
      </c>
      <c r="D110" s="62">
        <f>Ведом!F167</f>
        <v>50</v>
      </c>
      <c r="E110" s="62">
        <f>Ведом!G167</f>
        <v>0</v>
      </c>
    </row>
    <row r="111" spans="1:5" ht="25.5" hidden="1" x14ac:dyDescent="0.2">
      <c r="A111" s="71" t="s">
        <v>259</v>
      </c>
      <c r="B111" s="71">
        <v>4400000000</v>
      </c>
      <c r="C111" s="71"/>
      <c r="D111" s="72">
        <f>D114+D119</f>
        <v>0</v>
      </c>
      <c r="E111" s="72">
        <f>E114+E119</f>
        <v>0</v>
      </c>
    </row>
    <row r="112" spans="1:5" hidden="1" x14ac:dyDescent="0.2">
      <c r="A112" s="12" t="s">
        <v>118</v>
      </c>
      <c r="B112" s="12">
        <v>4400000000</v>
      </c>
      <c r="C112" s="12">
        <v>300</v>
      </c>
      <c r="D112" s="60">
        <f>D113</f>
        <v>0</v>
      </c>
      <c r="E112" s="60">
        <f>E113</f>
        <v>0</v>
      </c>
    </row>
    <row r="113" spans="1:8" hidden="1" x14ac:dyDescent="0.2">
      <c r="A113" s="12" t="s">
        <v>119</v>
      </c>
      <c r="B113" s="12">
        <v>4400000000</v>
      </c>
      <c r="C113" s="12">
        <v>320</v>
      </c>
      <c r="D113" s="61"/>
      <c r="E113" s="61"/>
    </row>
    <row r="114" spans="1:8" ht="25.5" hidden="1" x14ac:dyDescent="0.2">
      <c r="A114" s="12" t="s">
        <v>173</v>
      </c>
      <c r="B114" s="12">
        <v>4400000000</v>
      </c>
      <c r="C114" s="65">
        <v>400</v>
      </c>
      <c r="D114" s="11">
        <f>D115+D118</f>
        <v>0</v>
      </c>
      <c r="E114" s="11">
        <f>E115+E118</f>
        <v>0</v>
      </c>
    </row>
    <row r="115" spans="1:8" hidden="1" x14ac:dyDescent="0.2">
      <c r="A115" s="12" t="s">
        <v>174</v>
      </c>
      <c r="B115" s="12">
        <v>4400000000</v>
      </c>
      <c r="C115" s="65">
        <v>410</v>
      </c>
      <c r="D115" s="11">
        <f>Ведом!F335+Ведом!F363</f>
        <v>0</v>
      </c>
      <c r="E115" s="11">
        <f>Ведом!G335+Ведом!G363</f>
        <v>0</v>
      </c>
    </row>
    <row r="116" spans="1:8" hidden="1" x14ac:dyDescent="0.2">
      <c r="A116" s="12" t="s">
        <v>74</v>
      </c>
      <c r="B116" s="12">
        <v>4400000000</v>
      </c>
      <c r="C116" s="65">
        <v>800</v>
      </c>
      <c r="D116" s="62">
        <f>D117</f>
        <v>0</v>
      </c>
      <c r="E116" s="62">
        <f>E117</f>
        <v>0</v>
      </c>
    </row>
    <row r="117" spans="1:8" ht="24.75" hidden="1" customHeight="1" x14ac:dyDescent="0.2">
      <c r="A117" s="12" t="s">
        <v>139</v>
      </c>
      <c r="B117" s="12">
        <v>4400000000</v>
      </c>
      <c r="C117" s="65">
        <v>810</v>
      </c>
      <c r="D117" s="62">
        <f>Ведом!F361</f>
        <v>0</v>
      </c>
      <c r="E117" s="62">
        <f>Ведом!G361</f>
        <v>0</v>
      </c>
    </row>
    <row r="118" spans="1:8" ht="51" hidden="1" x14ac:dyDescent="0.2">
      <c r="A118" s="12" t="s">
        <v>249</v>
      </c>
      <c r="B118" s="12">
        <v>4400000000</v>
      </c>
      <c r="C118" s="65">
        <v>465</v>
      </c>
      <c r="D118" s="62">
        <f>Ведом!F336</f>
        <v>0</v>
      </c>
      <c r="E118" s="62">
        <f>Ведом!G336</f>
        <v>0</v>
      </c>
      <c r="G118" s="124"/>
      <c r="H118" s="124"/>
    </row>
    <row r="119" spans="1:8" hidden="1" x14ac:dyDescent="0.2">
      <c r="A119" s="53" t="s">
        <v>74</v>
      </c>
      <c r="B119" s="12">
        <v>4400000000</v>
      </c>
      <c r="C119" s="65">
        <v>800</v>
      </c>
      <c r="D119" s="62">
        <f>D120+D121</f>
        <v>0</v>
      </c>
      <c r="E119" s="62">
        <f>E120+E121</f>
        <v>0</v>
      </c>
      <c r="G119" s="124"/>
      <c r="H119" s="124"/>
    </row>
    <row r="120" spans="1:8" ht="25.5" hidden="1" x14ac:dyDescent="0.2">
      <c r="A120" s="53" t="s">
        <v>139</v>
      </c>
      <c r="B120" s="12">
        <v>4400000000</v>
      </c>
      <c r="C120" s="65">
        <v>810</v>
      </c>
      <c r="D120" s="62">
        <f>Ведом!F365</f>
        <v>0</v>
      </c>
      <c r="E120" s="62">
        <f>Ведом!G365</f>
        <v>0</v>
      </c>
      <c r="G120" s="124"/>
      <c r="H120" s="124"/>
    </row>
    <row r="121" spans="1:8" hidden="1" x14ac:dyDescent="0.2">
      <c r="A121" s="53" t="s">
        <v>75</v>
      </c>
      <c r="B121" s="12">
        <v>4400000000</v>
      </c>
      <c r="C121" s="65">
        <v>850</v>
      </c>
      <c r="D121" s="62">
        <f>Ведом!F338</f>
        <v>0</v>
      </c>
      <c r="E121" s="62"/>
      <c r="G121" s="124"/>
      <c r="H121" s="124"/>
    </row>
    <row r="122" spans="1:8" s="77" customFormat="1" ht="25.5" x14ac:dyDescent="0.2">
      <c r="A122" s="40" t="s">
        <v>277</v>
      </c>
      <c r="B122" s="74">
        <v>4700000000</v>
      </c>
      <c r="C122" s="75"/>
      <c r="D122" s="63">
        <f>D123</f>
        <v>2492.6219999999998</v>
      </c>
      <c r="E122" s="63"/>
      <c r="G122" s="125"/>
      <c r="H122" s="126"/>
    </row>
    <row r="123" spans="1:8" ht="25.5" x14ac:dyDescent="0.2">
      <c r="A123" s="17" t="s">
        <v>99</v>
      </c>
      <c r="B123" s="54">
        <v>4700000000</v>
      </c>
      <c r="C123" s="66">
        <v>600</v>
      </c>
      <c r="D123" s="62">
        <f>D124</f>
        <v>2492.6219999999998</v>
      </c>
      <c r="E123" s="62"/>
      <c r="G123" s="127"/>
      <c r="H123" s="124"/>
    </row>
    <row r="124" spans="1:8" x14ac:dyDescent="0.2">
      <c r="A124" s="17" t="s">
        <v>100</v>
      </c>
      <c r="B124" s="54">
        <v>4700000000</v>
      </c>
      <c r="C124" s="66">
        <v>620</v>
      </c>
      <c r="D124" s="62">
        <f>Ведом!F189</f>
        <v>2492.6219999999998</v>
      </c>
      <c r="E124" s="62"/>
      <c r="G124" s="124"/>
      <c r="H124" s="124"/>
    </row>
    <row r="125" spans="1:8" ht="26.25" customHeight="1" x14ac:dyDescent="0.2">
      <c r="A125" s="40" t="s">
        <v>276</v>
      </c>
      <c r="B125" s="74">
        <v>4800000000</v>
      </c>
      <c r="C125" s="75"/>
      <c r="D125" s="63">
        <f>D126+D128</f>
        <v>2897.4250000000002</v>
      </c>
      <c r="E125" s="63">
        <f>E126+E128</f>
        <v>0</v>
      </c>
      <c r="G125" s="124"/>
      <c r="H125" s="124"/>
    </row>
    <row r="126" spans="1:8" x14ac:dyDescent="0.2">
      <c r="A126" s="17" t="s">
        <v>72</v>
      </c>
      <c r="B126" s="54">
        <v>4800000000</v>
      </c>
      <c r="C126" s="66">
        <v>200</v>
      </c>
      <c r="D126" s="62">
        <f>D127</f>
        <v>329.02800000000002</v>
      </c>
      <c r="E126" s="62"/>
    </row>
    <row r="127" spans="1:8" x14ac:dyDescent="0.2">
      <c r="A127" s="17" t="s">
        <v>73</v>
      </c>
      <c r="B127" s="54">
        <v>4800000000</v>
      </c>
      <c r="C127" s="66">
        <v>240</v>
      </c>
      <c r="D127" s="62">
        <f>Ведом!F300</f>
        <v>329.02800000000002</v>
      </c>
      <c r="E127" s="62"/>
    </row>
    <row r="128" spans="1:8" ht="25.5" x14ac:dyDescent="0.2">
      <c r="A128" s="17" t="s">
        <v>99</v>
      </c>
      <c r="B128" s="54">
        <v>4800000000</v>
      </c>
      <c r="C128" s="66">
        <v>600</v>
      </c>
      <c r="D128" s="62">
        <f>D129</f>
        <v>2568.3969999999999</v>
      </c>
      <c r="E128" s="62"/>
    </row>
    <row r="129" spans="1:5" ht="12" customHeight="1" x14ac:dyDescent="0.2">
      <c r="A129" s="17" t="s">
        <v>100</v>
      </c>
      <c r="B129" s="54">
        <v>4800000000</v>
      </c>
      <c r="C129" s="66">
        <v>620</v>
      </c>
      <c r="D129" s="62">
        <f>Ведом!F152</f>
        <v>2568.3969999999999</v>
      </c>
      <c r="E129" s="62"/>
    </row>
    <row r="130" spans="1:5" ht="25.5" x14ac:dyDescent="0.2">
      <c r="A130" s="40" t="s">
        <v>269</v>
      </c>
      <c r="B130" s="74">
        <v>4900000000</v>
      </c>
      <c r="C130" s="75"/>
      <c r="D130" s="63">
        <f>D131+D133+D135</f>
        <v>1704.6569999999999</v>
      </c>
      <c r="E130" s="63"/>
    </row>
    <row r="131" spans="1:5" ht="38.25" x14ac:dyDescent="0.2">
      <c r="A131" s="12" t="s">
        <v>70</v>
      </c>
      <c r="B131" s="54">
        <v>4900000000</v>
      </c>
      <c r="C131" s="66">
        <v>100</v>
      </c>
      <c r="D131" s="62">
        <f>D132</f>
        <v>1704.6569999999999</v>
      </c>
      <c r="E131" s="62"/>
    </row>
    <row r="132" spans="1:5" x14ac:dyDescent="0.2">
      <c r="A132" s="12" t="s">
        <v>71</v>
      </c>
      <c r="B132" s="54">
        <v>4900000000</v>
      </c>
      <c r="C132" s="66">
        <v>120</v>
      </c>
      <c r="D132" s="62">
        <f>Ведом!F486</f>
        <v>1704.6569999999999</v>
      </c>
      <c r="E132" s="62"/>
    </row>
    <row r="133" spans="1:5" hidden="1" x14ac:dyDescent="0.2">
      <c r="A133" s="53" t="s">
        <v>72</v>
      </c>
      <c r="B133" s="54">
        <v>4900000000</v>
      </c>
      <c r="C133" s="66">
        <v>200</v>
      </c>
      <c r="D133" s="62">
        <f>D134</f>
        <v>0</v>
      </c>
      <c r="E133" s="62"/>
    </row>
    <row r="134" spans="1:5" hidden="1" x14ac:dyDescent="0.2">
      <c r="A134" s="12" t="s">
        <v>73</v>
      </c>
      <c r="B134" s="54">
        <v>4900000000</v>
      </c>
      <c r="C134" s="66">
        <v>240</v>
      </c>
      <c r="D134" s="62">
        <f>Ведом!F488</f>
        <v>0</v>
      </c>
      <c r="E134" s="62"/>
    </row>
    <row r="135" spans="1:5" hidden="1" x14ac:dyDescent="0.2">
      <c r="A135" s="53" t="s">
        <v>74</v>
      </c>
      <c r="B135" s="54">
        <v>4900000000</v>
      </c>
      <c r="C135" s="66">
        <v>800</v>
      </c>
      <c r="D135" s="62">
        <f>D136</f>
        <v>0</v>
      </c>
      <c r="E135" s="62"/>
    </row>
    <row r="136" spans="1:5" hidden="1" x14ac:dyDescent="0.2">
      <c r="A136" s="53" t="s">
        <v>75</v>
      </c>
      <c r="B136" s="54">
        <v>4900000000</v>
      </c>
      <c r="C136" s="66">
        <v>850</v>
      </c>
      <c r="D136" s="62">
        <f>Ведом!F490</f>
        <v>0</v>
      </c>
      <c r="E136" s="62"/>
    </row>
    <row r="137" spans="1:5" ht="19.5" customHeight="1" x14ac:dyDescent="0.2">
      <c r="A137" s="40" t="s">
        <v>218</v>
      </c>
      <c r="B137" s="74" t="s">
        <v>219</v>
      </c>
      <c r="C137" s="75"/>
      <c r="D137" s="63">
        <f>D138+D155</f>
        <v>100</v>
      </c>
      <c r="E137" s="63">
        <f>E138+E155</f>
        <v>0</v>
      </c>
    </row>
    <row r="138" spans="1:5" s="20" customFormat="1" ht="37.5" customHeight="1" x14ac:dyDescent="0.2">
      <c r="A138" s="17" t="s">
        <v>226</v>
      </c>
      <c r="B138" s="54" t="s">
        <v>220</v>
      </c>
      <c r="C138" s="66"/>
      <c r="D138" s="62">
        <f>D147+D141</f>
        <v>100</v>
      </c>
      <c r="E138" s="62">
        <f>E147+E141</f>
        <v>0</v>
      </c>
    </row>
    <row r="139" spans="1:5" s="20" customFormat="1" ht="38.25" hidden="1" x14ac:dyDescent="0.2">
      <c r="A139" s="12" t="s">
        <v>70</v>
      </c>
      <c r="B139" s="54" t="s">
        <v>220</v>
      </c>
      <c r="C139" s="66">
        <v>100</v>
      </c>
      <c r="D139" s="62">
        <f>D140</f>
        <v>0</v>
      </c>
      <c r="E139" s="62">
        <f>E140</f>
        <v>0</v>
      </c>
    </row>
    <row r="140" spans="1:5" s="20" customFormat="1" hidden="1" x14ac:dyDescent="0.2">
      <c r="A140" s="12" t="s">
        <v>71</v>
      </c>
      <c r="B140" s="54" t="s">
        <v>220</v>
      </c>
      <c r="C140" s="66">
        <v>120</v>
      </c>
      <c r="D140" s="62">
        <f>Ведом!F230</f>
        <v>0</v>
      </c>
      <c r="E140" s="62">
        <f>Ведом!G230</f>
        <v>0</v>
      </c>
    </row>
    <row r="141" spans="1:5" s="20" customFormat="1" ht="25.5" hidden="1" x14ac:dyDescent="0.2">
      <c r="A141" s="17" t="s">
        <v>99</v>
      </c>
      <c r="B141" s="54" t="s">
        <v>220</v>
      </c>
      <c r="C141" s="66">
        <v>600</v>
      </c>
      <c r="D141" s="62">
        <f>D142</f>
        <v>0</v>
      </c>
      <c r="E141" s="62">
        <f>E142</f>
        <v>0</v>
      </c>
    </row>
    <row r="142" spans="1:5" s="6" customFormat="1" hidden="1" x14ac:dyDescent="0.2">
      <c r="A142" s="86" t="s">
        <v>100</v>
      </c>
      <c r="B142" s="159" t="s">
        <v>220</v>
      </c>
      <c r="C142" s="160">
        <v>620</v>
      </c>
      <c r="D142" s="161"/>
      <c r="E142" s="161"/>
    </row>
    <row r="143" spans="1:5" s="20" customFormat="1" ht="38.25" hidden="1" x14ac:dyDescent="0.2">
      <c r="A143" s="53" t="s">
        <v>70</v>
      </c>
      <c r="B143" s="54" t="s">
        <v>220</v>
      </c>
      <c r="C143" s="66">
        <v>100</v>
      </c>
      <c r="D143" s="62">
        <f>D144</f>
        <v>0</v>
      </c>
      <c r="E143" s="62"/>
    </row>
    <row r="144" spans="1:5" s="20" customFormat="1" hidden="1" x14ac:dyDescent="0.2">
      <c r="A144" s="53" t="s">
        <v>71</v>
      </c>
      <c r="B144" s="54" t="s">
        <v>220</v>
      </c>
      <c r="C144" s="66">
        <v>120</v>
      </c>
      <c r="D144" s="62"/>
      <c r="E144" s="62"/>
    </row>
    <row r="145" spans="1:5" s="20" customFormat="1" ht="25.5" hidden="1" x14ac:dyDescent="0.2">
      <c r="A145" s="53" t="s">
        <v>242</v>
      </c>
      <c r="B145" s="54" t="s">
        <v>220</v>
      </c>
      <c r="C145" s="66">
        <v>200</v>
      </c>
      <c r="D145" s="62">
        <f>D146</f>
        <v>0</v>
      </c>
      <c r="E145" s="62"/>
    </row>
    <row r="146" spans="1:5" s="20" customFormat="1" hidden="1" x14ac:dyDescent="0.2">
      <c r="A146" s="53" t="s">
        <v>73</v>
      </c>
      <c r="B146" s="54" t="s">
        <v>220</v>
      </c>
      <c r="C146" s="66">
        <v>240</v>
      </c>
      <c r="D146" s="62"/>
      <c r="E146" s="62"/>
    </row>
    <row r="147" spans="1:5" s="20" customFormat="1" ht="14.25" customHeight="1" x14ac:dyDescent="0.2">
      <c r="A147" s="17" t="s">
        <v>74</v>
      </c>
      <c r="B147" s="54" t="s">
        <v>220</v>
      </c>
      <c r="C147" s="66">
        <v>800</v>
      </c>
      <c r="D147" s="62">
        <f>D148</f>
        <v>100</v>
      </c>
      <c r="E147" s="62">
        <f>E148</f>
        <v>0</v>
      </c>
    </row>
    <row r="148" spans="1:5" s="20" customFormat="1" x14ac:dyDescent="0.2">
      <c r="A148" s="17" t="s">
        <v>131</v>
      </c>
      <c r="B148" s="54" t="s">
        <v>220</v>
      </c>
      <c r="C148" s="66">
        <v>870</v>
      </c>
      <c r="D148" s="62">
        <f>Ведом!F244</f>
        <v>100</v>
      </c>
      <c r="E148" s="62">
        <f>Ведом!G244</f>
        <v>0</v>
      </c>
    </row>
    <row r="149" spans="1:5" s="20" customFormat="1" hidden="1" x14ac:dyDescent="0.2">
      <c r="A149" s="17" t="s">
        <v>227</v>
      </c>
      <c r="B149" s="54" t="s">
        <v>221</v>
      </c>
      <c r="C149" s="66"/>
      <c r="D149" s="62">
        <f>D150</f>
        <v>0</v>
      </c>
      <c r="E149" s="62">
        <f>E150</f>
        <v>0</v>
      </c>
    </row>
    <row r="150" spans="1:5" s="20" customFormat="1" hidden="1" x14ac:dyDescent="0.2">
      <c r="A150" s="17" t="s">
        <v>72</v>
      </c>
      <c r="B150" s="54" t="s">
        <v>221</v>
      </c>
      <c r="C150" s="66">
        <v>200</v>
      </c>
      <c r="D150" s="62">
        <f>D151</f>
        <v>0</v>
      </c>
      <c r="E150" s="62">
        <f>E151</f>
        <v>0</v>
      </c>
    </row>
    <row r="151" spans="1:5" s="20" customFormat="1" hidden="1" x14ac:dyDescent="0.2">
      <c r="A151" s="17" t="s">
        <v>73</v>
      </c>
      <c r="B151" s="54" t="s">
        <v>221</v>
      </c>
      <c r="C151" s="66">
        <v>240</v>
      </c>
      <c r="D151" s="62">
        <f>Ведом!F113</f>
        <v>0</v>
      </c>
      <c r="E151" s="62">
        <f>Ведом!G113</f>
        <v>0</v>
      </c>
    </row>
    <row r="152" spans="1:5" s="20" customFormat="1" hidden="1" x14ac:dyDescent="0.2">
      <c r="A152" s="17" t="s">
        <v>225</v>
      </c>
      <c r="B152" s="54" t="s">
        <v>224</v>
      </c>
      <c r="C152" s="66"/>
      <c r="D152" s="62" t="e">
        <f>D153</f>
        <v>#REF!</v>
      </c>
      <c r="E152" s="62" t="e">
        <f>E153</f>
        <v>#REF!</v>
      </c>
    </row>
    <row r="153" spans="1:5" s="20" customFormat="1" hidden="1" x14ac:dyDescent="0.2">
      <c r="A153" s="17" t="s">
        <v>72</v>
      </c>
      <c r="B153" s="54" t="s">
        <v>224</v>
      </c>
      <c r="C153" s="66">
        <v>200</v>
      </c>
      <c r="D153" s="62" t="e">
        <f>D154</f>
        <v>#REF!</v>
      </c>
      <c r="E153" s="62" t="e">
        <f>E154</f>
        <v>#REF!</v>
      </c>
    </row>
    <row r="154" spans="1:5" s="20" customFormat="1" hidden="1" x14ac:dyDescent="0.2">
      <c r="A154" s="17" t="s">
        <v>73</v>
      </c>
      <c r="B154" s="54" t="s">
        <v>224</v>
      </c>
      <c r="C154" s="66">
        <v>240</v>
      </c>
      <c r="D154" s="62" t="e">
        <f>Ведом!#REF!</f>
        <v>#REF!</v>
      </c>
      <c r="E154" s="62" t="e">
        <f>Ведом!#REF!</f>
        <v>#REF!</v>
      </c>
    </row>
    <row r="155" spans="1:5" s="20" customFormat="1" hidden="1" x14ac:dyDescent="0.2">
      <c r="A155" s="17" t="s">
        <v>228</v>
      </c>
      <c r="B155" s="54" t="s">
        <v>222</v>
      </c>
      <c r="C155" s="66"/>
      <c r="D155" s="62">
        <f>D156</f>
        <v>0</v>
      </c>
      <c r="E155" s="62">
        <f>E156</f>
        <v>0</v>
      </c>
    </row>
    <row r="156" spans="1:5" s="20" customFormat="1" ht="25.5" hidden="1" x14ac:dyDescent="0.2">
      <c r="A156" s="17" t="s">
        <v>99</v>
      </c>
      <c r="B156" s="54" t="s">
        <v>222</v>
      </c>
      <c r="C156" s="66">
        <v>600</v>
      </c>
      <c r="D156" s="62">
        <f>D157</f>
        <v>0</v>
      </c>
      <c r="E156" s="62">
        <f>E157</f>
        <v>0</v>
      </c>
    </row>
    <row r="157" spans="1:5" s="20" customFormat="1" hidden="1" x14ac:dyDescent="0.2">
      <c r="A157" s="17" t="s">
        <v>100</v>
      </c>
      <c r="B157" s="54" t="s">
        <v>222</v>
      </c>
      <c r="C157" s="66">
        <v>620</v>
      </c>
      <c r="D157" s="62"/>
      <c r="E157" s="62"/>
    </row>
    <row r="158" spans="1:5" s="20" customFormat="1" ht="25.5" hidden="1" x14ac:dyDescent="0.2">
      <c r="A158" s="17" t="s">
        <v>229</v>
      </c>
      <c r="B158" s="54" t="s">
        <v>223</v>
      </c>
      <c r="C158" s="66"/>
      <c r="D158" s="62">
        <f>D159</f>
        <v>0</v>
      </c>
      <c r="E158" s="62">
        <f>E159</f>
        <v>0</v>
      </c>
    </row>
    <row r="159" spans="1:5" ht="25.5" hidden="1" x14ac:dyDescent="0.2">
      <c r="A159" s="17" t="s">
        <v>173</v>
      </c>
      <c r="B159" s="54" t="s">
        <v>223</v>
      </c>
      <c r="C159" s="66">
        <v>400</v>
      </c>
      <c r="D159" s="62">
        <f>D160</f>
        <v>0</v>
      </c>
      <c r="E159" s="62">
        <f>E160</f>
        <v>0</v>
      </c>
    </row>
    <row r="160" spans="1:5" hidden="1" x14ac:dyDescent="0.2">
      <c r="A160" s="17" t="s">
        <v>174</v>
      </c>
      <c r="B160" s="54" t="s">
        <v>223</v>
      </c>
      <c r="C160" s="66">
        <v>410</v>
      </c>
      <c r="D160" s="62">
        <f>Ведом!F438</f>
        <v>0</v>
      </c>
      <c r="E160" s="62">
        <f>Ведом!G438</f>
        <v>0</v>
      </c>
    </row>
    <row r="161" spans="1:5" ht="12.75" customHeight="1" x14ac:dyDescent="0.2">
      <c r="A161" s="64" t="s">
        <v>7</v>
      </c>
      <c r="B161" s="64"/>
      <c r="C161" s="67"/>
      <c r="D161" s="63">
        <f>D11+D23+D34+D41+D44++D47+D50+D53+D58+D61+D64+D69+D76+D81+D93+D99+D102+D105+D108+D122+D125+D130+D137+D111</f>
        <v>266383.41599999997</v>
      </c>
      <c r="E161" s="63">
        <f>E11+E23+E34+E41+E44++E47+E50+E53+E58+E61+E64+E69+E76+E81+E93+E99+E102+E105+E108+E122+E125+E130+E137+E111</f>
        <v>46363.697</v>
      </c>
    </row>
    <row r="162" spans="1:5" hidden="1" x14ac:dyDescent="0.2">
      <c r="A162" s="29" t="s">
        <v>156</v>
      </c>
      <c r="B162" s="29"/>
      <c r="C162" s="29"/>
      <c r="D162" s="21">
        <v>0</v>
      </c>
      <c r="E162" s="21">
        <v>0</v>
      </c>
    </row>
    <row r="163" spans="1:5" hidden="1" x14ac:dyDescent="0.2">
      <c r="A163" s="28" t="s">
        <v>156</v>
      </c>
      <c r="B163" s="28"/>
      <c r="C163" s="28"/>
      <c r="D163" s="9">
        <v>0</v>
      </c>
      <c r="E163" s="9">
        <v>0</v>
      </c>
    </row>
    <row r="164" spans="1:5" hidden="1" x14ac:dyDescent="0.2">
      <c r="A164" s="28" t="s">
        <v>156</v>
      </c>
      <c r="B164" s="28"/>
      <c r="C164" s="28"/>
      <c r="D164" s="9">
        <v>0</v>
      </c>
      <c r="E164" s="9">
        <v>0</v>
      </c>
    </row>
    <row r="165" spans="1:5" hidden="1" x14ac:dyDescent="0.2">
      <c r="A165" s="28" t="s">
        <v>156</v>
      </c>
      <c r="B165" s="28"/>
      <c r="C165" s="28"/>
      <c r="D165" s="9">
        <v>0</v>
      </c>
      <c r="E165" s="9">
        <v>0</v>
      </c>
    </row>
    <row r="166" spans="1:5" hidden="1" x14ac:dyDescent="0.2">
      <c r="A166" s="28" t="s">
        <v>156</v>
      </c>
      <c r="B166" s="28"/>
      <c r="C166" s="28"/>
      <c r="D166" s="9">
        <v>0</v>
      </c>
      <c r="E166" s="9">
        <v>0</v>
      </c>
    </row>
    <row r="167" spans="1:5" hidden="1" x14ac:dyDescent="0.2">
      <c r="A167" s="28" t="s">
        <v>156</v>
      </c>
      <c r="B167" s="28"/>
      <c r="C167" s="28"/>
      <c r="D167" s="9">
        <v>0</v>
      </c>
      <c r="E167" s="9">
        <v>0</v>
      </c>
    </row>
    <row r="168" spans="1:5" hidden="1" x14ac:dyDescent="0.2">
      <c r="A168" s="28" t="s">
        <v>156</v>
      </c>
      <c r="B168" s="28"/>
      <c r="C168" s="28"/>
      <c r="D168" s="9">
        <v>0</v>
      </c>
      <c r="E168" s="9">
        <v>0</v>
      </c>
    </row>
    <row r="169" spans="1:5" hidden="1" x14ac:dyDescent="0.2">
      <c r="A169" s="28" t="s">
        <v>156</v>
      </c>
      <c r="B169" s="28"/>
      <c r="C169" s="28"/>
      <c r="D169" s="9">
        <v>0</v>
      </c>
      <c r="E169" s="9">
        <v>0</v>
      </c>
    </row>
    <row r="170" spans="1:5" hidden="1" x14ac:dyDescent="0.2">
      <c r="A170" s="28" t="s">
        <v>156</v>
      </c>
      <c r="B170" s="28"/>
      <c r="C170" s="28"/>
      <c r="D170" s="9">
        <v>0</v>
      </c>
      <c r="E170" s="9">
        <v>0</v>
      </c>
    </row>
    <row r="171" spans="1:5" hidden="1" x14ac:dyDescent="0.2">
      <c r="A171" s="28" t="s">
        <v>156</v>
      </c>
      <c r="B171" s="28"/>
      <c r="C171" s="28"/>
      <c r="D171" s="9">
        <v>0</v>
      </c>
      <c r="E171" s="9">
        <v>0</v>
      </c>
    </row>
    <row r="172" spans="1:5" hidden="1" x14ac:dyDescent="0.2">
      <c r="A172" s="28" t="s">
        <v>156</v>
      </c>
      <c r="B172" s="28"/>
      <c r="C172" s="28"/>
      <c r="D172" s="9">
        <v>0</v>
      </c>
      <c r="E172" s="9">
        <v>0</v>
      </c>
    </row>
    <row r="173" spans="1:5" hidden="1" x14ac:dyDescent="0.2">
      <c r="A173" s="28" t="s">
        <v>156</v>
      </c>
      <c r="B173" s="28"/>
      <c r="C173" s="28"/>
      <c r="D173" s="9">
        <v>0</v>
      </c>
      <c r="E173" s="9">
        <v>0</v>
      </c>
    </row>
    <row r="174" spans="1:5" hidden="1" x14ac:dyDescent="0.2">
      <c r="A174" s="28" t="s">
        <v>156</v>
      </c>
      <c r="B174" s="28"/>
      <c r="C174" s="28"/>
      <c r="D174" s="9">
        <v>0</v>
      </c>
      <c r="E174" s="9">
        <v>0</v>
      </c>
    </row>
    <row r="175" spans="1:5" hidden="1" x14ac:dyDescent="0.2">
      <c r="A175" s="28" t="s">
        <v>156</v>
      </c>
      <c r="B175" s="28"/>
      <c r="C175" s="28"/>
      <c r="D175" s="9">
        <v>0</v>
      </c>
      <c r="E175" s="9">
        <v>0</v>
      </c>
    </row>
    <row r="176" spans="1:5" hidden="1" x14ac:dyDescent="0.2">
      <c r="A176" s="28" t="s">
        <v>156</v>
      </c>
      <c r="B176" s="28"/>
      <c r="C176" s="28"/>
      <c r="D176" s="9">
        <v>0</v>
      </c>
      <c r="E176" s="9">
        <v>0</v>
      </c>
    </row>
    <row r="177" spans="1:5" hidden="1" x14ac:dyDescent="0.2">
      <c r="A177" s="28" t="s">
        <v>156</v>
      </c>
      <c r="B177" s="28"/>
      <c r="C177" s="28"/>
      <c r="D177" s="9">
        <v>0</v>
      </c>
      <c r="E177" s="9">
        <v>0</v>
      </c>
    </row>
    <row r="178" spans="1:5" hidden="1" x14ac:dyDescent="0.2">
      <c r="A178" s="28" t="s">
        <v>156</v>
      </c>
      <c r="B178" s="28"/>
      <c r="C178" s="28"/>
      <c r="D178" s="9">
        <v>0</v>
      </c>
      <c r="E178" s="9">
        <v>0</v>
      </c>
    </row>
    <row r="179" spans="1:5" hidden="1" x14ac:dyDescent="0.2">
      <c r="A179" s="28" t="s">
        <v>156</v>
      </c>
      <c r="B179" s="28"/>
      <c r="C179" s="28"/>
      <c r="D179" s="9">
        <v>0</v>
      </c>
      <c r="E179" s="9">
        <v>0</v>
      </c>
    </row>
    <row r="180" spans="1:5" hidden="1" x14ac:dyDescent="0.2">
      <c r="A180" s="28" t="s">
        <v>156</v>
      </c>
      <c r="B180" s="28"/>
      <c r="C180" s="28"/>
      <c r="D180" s="9">
        <v>0</v>
      </c>
      <c r="E180" s="9">
        <v>0</v>
      </c>
    </row>
    <row r="181" spans="1:5" hidden="1" x14ac:dyDescent="0.2">
      <c r="A181" s="28" t="s">
        <v>156</v>
      </c>
      <c r="B181" s="28"/>
      <c r="C181" s="28"/>
      <c r="D181" s="9">
        <v>0</v>
      </c>
      <c r="E181" s="9">
        <v>0</v>
      </c>
    </row>
    <row r="182" spans="1:5" hidden="1" x14ac:dyDescent="0.2">
      <c r="A182" s="28" t="s">
        <v>156</v>
      </c>
      <c r="B182" s="28"/>
      <c r="C182" s="28"/>
      <c r="D182" s="9">
        <v>0</v>
      </c>
      <c r="E182" s="9">
        <v>0</v>
      </c>
    </row>
    <row r="183" spans="1:5" hidden="1" x14ac:dyDescent="0.2">
      <c r="A183" s="28" t="s">
        <v>156</v>
      </c>
      <c r="B183" s="28"/>
      <c r="C183" s="28"/>
      <c r="D183" s="9">
        <v>0</v>
      </c>
      <c r="E183" s="9">
        <v>0</v>
      </c>
    </row>
    <row r="184" spans="1:5" hidden="1" x14ac:dyDescent="0.2">
      <c r="A184" s="28" t="s">
        <v>156</v>
      </c>
      <c r="B184" s="28"/>
      <c r="C184" s="28"/>
      <c r="D184" s="9">
        <v>0</v>
      </c>
      <c r="E184" s="9">
        <v>0</v>
      </c>
    </row>
    <row r="185" spans="1:5" hidden="1" x14ac:dyDescent="0.2">
      <c r="A185" s="28" t="s">
        <v>156</v>
      </c>
      <c r="B185" s="28"/>
      <c r="C185" s="28"/>
      <c r="D185" s="9">
        <v>0</v>
      </c>
      <c r="E185" s="9">
        <v>0</v>
      </c>
    </row>
    <row r="186" spans="1:5" hidden="1" x14ac:dyDescent="0.2">
      <c r="A186" s="28" t="s">
        <v>156</v>
      </c>
      <c r="B186" s="28"/>
      <c r="C186" s="28"/>
      <c r="D186" s="9">
        <v>0</v>
      </c>
      <c r="E186" s="9">
        <v>0</v>
      </c>
    </row>
    <row r="187" spans="1:5" hidden="1" x14ac:dyDescent="0.2">
      <c r="A187" s="28" t="s">
        <v>156</v>
      </c>
      <c r="B187" s="28"/>
      <c r="C187" s="28"/>
      <c r="D187" s="9">
        <v>0</v>
      </c>
      <c r="E187" s="9">
        <v>0</v>
      </c>
    </row>
    <row r="188" spans="1:5" hidden="1" x14ac:dyDescent="0.2">
      <c r="A188" s="28" t="s">
        <v>156</v>
      </c>
      <c r="B188" s="28"/>
      <c r="C188" s="28"/>
      <c r="D188" s="9">
        <v>0</v>
      </c>
      <c r="E188" s="9">
        <v>0</v>
      </c>
    </row>
    <row r="189" spans="1:5" hidden="1" x14ac:dyDescent="0.2">
      <c r="A189" s="28" t="s">
        <v>156</v>
      </c>
      <c r="B189" s="28"/>
      <c r="C189" s="28"/>
      <c r="D189" s="9">
        <v>0</v>
      </c>
      <c r="E189" s="9">
        <v>0</v>
      </c>
    </row>
    <row r="190" spans="1:5" hidden="1" x14ac:dyDescent="0.2">
      <c r="A190" s="28" t="s">
        <v>156</v>
      </c>
      <c r="B190" s="28"/>
      <c r="C190" s="28"/>
      <c r="D190" s="9">
        <v>0</v>
      </c>
      <c r="E190" s="9">
        <v>0</v>
      </c>
    </row>
    <row r="191" spans="1:5" hidden="1" x14ac:dyDescent="0.2">
      <c r="A191" s="28" t="s">
        <v>156</v>
      </c>
      <c r="B191" s="28"/>
      <c r="C191" s="28"/>
      <c r="D191" s="9">
        <v>0</v>
      </c>
      <c r="E191" s="9">
        <v>0</v>
      </c>
    </row>
    <row r="192" spans="1:5" hidden="1" x14ac:dyDescent="0.2">
      <c r="A192" s="28" t="s">
        <v>156</v>
      </c>
      <c r="B192" s="28"/>
      <c r="C192" s="28"/>
      <c r="D192" s="9">
        <v>0</v>
      </c>
      <c r="E192" s="9">
        <v>0</v>
      </c>
    </row>
    <row r="193" spans="1:5" hidden="1" x14ac:dyDescent="0.2">
      <c r="A193" s="28" t="s">
        <v>156</v>
      </c>
      <c r="B193" s="28"/>
      <c r="C193" s="28"/>
      <c r="D193" s="9">
        <v>0</v>
      </c>
      <c r="E193" s="9">
        <v>0</v>
      </c>
    </row>
    <row r="194" spans="1:5" hidden="1" x14ac:dyDescent="0.2">
      <c r="A194" s="28" t="s">
        <v>156</v>
      </c>
      <c r="B194" s="28"/>
      <c r="C194" s="28"/>
      <c r="D194" s="9">
        <v>0</v>
      </c>
      <c r="E194" s="9">
        <v>0</v>
      </c>
    </row>
    <row r="195" spans="1:5" hidden="1" x14ac:dyDescent="0.2">
      <c r="A195" s="28" t="s">
        <v>156</v>
      </c>
      <c r="B195" s="28"/>
      <c r="C195" s="28"/>
      <c r="D195" s="9">
        <v>0</v>
      </c>
      <c r="E195" s="9">
        <v>0</v>
      </c>
    </row>
    <row r="196" spans="1:5" hidden="1" x14ac:dyDescent="0.2">
      <c r="A196" s="28" t="s">
        <v>156</v>
      </c>
      <c r="B196" s="28"/>
      <c r="C196" s="28"/>
      <c r="D196" s="9">
        <v>0</v>
      </c>
      <c r="E196" s="9">
        <v>0</v>
      </c>
    </row>
    <row r="197" spans="1:5" hidden="1" x14ac:dyDescent="0.2">
      <c r="A197" s="28" t="s">
        <v>156</v>
      </c>
      <c r="B197" s="28"/>
      <c r="C197" s="28"/>
      <c r="D197" s="9">
        <v>0</v>
      </c>
      <c r="E197" s="9">
        <v>0</v>
      </c>
    </row>
    <row r="198" spans="1:5" hidden="1" x14ac:dyDescent="0.2">
      <c r="A198" s="28" t="s">
        <v>156</v>
      </c>
      <c r="B198" s="28"/>
      <c r="C198" s="28"/>
      <c r="D198" s="9">
        <v>0</v>
      </c>
      <c r="E198" s="9">
        <v>0</v>
      </c>
    </row>
    <row r="199" spans="1:5" hidden="1" x14ac:dyDescent="0.2">
      <c r="A199" s="28" t="s">
        <v>156</v>
      </c>
      <c r="B199" s="28"/>
      <c r="C199" s="28"/>
      <c r="D199" s="9">
        <v>0</v>
      </c>
      <c r="E199" s="9">
        <v>0</v>
      </c>
    </row>
    <row r="200" spans="1:5" hidden="1" x14ac:dyDescent="0.2">
      <c r="A200" s="28" t="s">
        <v>156</v>
      </c>
      <c r="B200" s="28"/>
      <c r="C200" s="28"/>
      <c r="D200" s="9">
        <v>0</v>
      </c>
      <c r="E200" s="9">
        <v>0</v>
      </c>
    </row>
    <row r="201" spans="1:5" hidden="1" x14ac:dyDescent="0.2">
      <c r="A201" s="28" t="s">
        <v>156</v>
      </c>
      <c r="B201" s="28"/>
      <c r="C201" s="28"/>
      <c r="D201" s="9">
        <v>0</v>
      </c>
      <c r="E201" s="9">
        <v>0</v>
      </c>
    </row>
    <row r="202" spans="1:5" hidden="1" x14ac:dyDescent="0.2">
      <c r="A202" s="28" t="s">
        <v>156</v>
      </c>
      <c r="B202" s="28"/>
      <c r="C202" s="28"/>
      <c r="D202" s="9">
        <v>0</v>
      </c>
      <c r="E202" s="9">
        <v>0</v>
      </c>
    </row>
    <row r="203" spans="1:5" hidden="1" x14ac:dyDescent="0.2">
      <c r="A203" s="28" t="s">
        <v>156</v>
      </c>
      <c r="B203" s="28"/>
      <c r="C203" s="28"/>
      <c r="D203" s="9">
        <v>0</v>
      </c>
      <c r="E203" s="9">
        <v>0</v>
      </c>
    </row>
    <row r="204" spans="1:5" hidden="1" x14ac:dyDescent="0.2">
      <c r="A204" s="28" t="s">
        <v>156</v>
      </c>
      <c r="B204" s="28"/>
      <c r="C204" s="28"/>
      <c r="D204" s="9">
        <v>0</v>
      </c>
      <c r="E204" s="9">
        <v>0</v>
      </c>
    </row>
    <row r="205" spans="1:5" hidden="1" x14ac:dyDescent="0.2">
      <c r="A205" s="28" t="s">
        <v>156</v>
      </c>
      <c r="B205" s="28"/>
      <c r="C205" s="28"/>
      <c r="D205" s="9">
        <v>0</v>
      </c>
      <c r="E205" s="9">
        <v>0</v>
      </c>
    </row>
    <row r="206" spans="1:5" hidden="1" x14ac:dyDescent="0.2">
      <c r="A206" s="28" t="s">
        <v>156</v>
      </c>
      <c r="B206" s="28"/>
      <c r="C206" s="28"/>
      <c r="D206" s="9">
        <v>0</v>
      </c>
      <c r="E206" s="9">
        <v>0</v>
      </c>
    </row>
    <row r="207" spans="1:5" hidden="1" x14ac:dyDescent="0.2">
      <c r="A207" s="28" t="s">
        <v>156</v>
      </c>
      <c r="B207" s="28"/>
      <c r="C207" s="28"/>
      <c r="D207" s="9">
        <v>0</v>
      </c>
      <c r="E207" s="9">
        <v>0</v>
      </c>
    </row>
    <row r="208" spans="1:5" hidden="1" x14ac:dyDescent="0.2">
      <c r="A208" s="28" t="s">
        <v>156</v>
      </c>
      <c r="B208" s="28"/>
      <c r="C208" s="28"/>
      <c r="D208" s="9">
        <v>0</v>
      </c>
      <c r="E208" s="9">
        <v>0</v>
      </c>
    </row>
    <row r="209" spans="1:5" hidden="1" x14ac:dyDescent="0.2">
      <c r="A209" s="28" t="s">
        <v>156</v>
      </c>
      <c r="B209" s="28"/>
      <c r="C209" s="28"/>
      <c r="D209" s="9">
        <v>0</v>
      </c>
      <c r="E209" s="9">
        <v>0</v>
      </c>
    </row>
    <row r="210" spans="1:5" hidden="1" x14ac:dyDescent="0.2">
      <c r="A210" s="28" t="s">
        <v>156</v>
      </c>
      <c r="B210" s="28"/>
      <c r="C210" s="28"/>
      <c r="D210" s="9">
        <v>0</v>
      </c>
      <c r="E210" s="9">
        <v>0</v>
      </c>
    </row>
    <row r="211" spans="1:5" hidden="1" x14ac:dyDescent="0.2">
      <c r="A211" s="28" t="s">
        <v>156</v>
      </c>
      <c r="B211" s="28"/>
      <c r="C211" s="28"/>
      <c r="D211" s="9">
        <v>0</v>
      </c>
      <c r="E211" s="9">
        <v>0</v>
      </c>
    </row>
    <row r="212" spans="1:5" hidden="1" x14ac:dyDescent="0.2">
      <c r="A212" s="28" t="s">
        <v>156</v>
      </c>
      <c r="B212" s="28"/>
      <c r="C212" s="28"/>
      <c r="D212" s="9">
        <v>0</v>
      </c>
      <c r="E212" s="9">
        <v>0</v>
      </c>
    </row>
    <row r="213" spans="1:5" hidden="1" x14ac:dyDescent="0.2">
      <c r="A213" s="28" t="s">
        <v>156</v>
      </c>
      <c r="B213" s="28"/>
      <c r="C213" s="28"/>
      <c r="D213" s="9">
        <v>0</v>
      </c>
      <c r="E213" s="9">
        <v>0</v>
      </c>
    </row>
    <row r="214" spans="1:5" hidden="1" x14ac:dyDescent="0.2">
      <c r="A214" s="28" t="s">
        <v>156</v>
      </c>
      <c r="B214" s="28"/>
      <c r="C214" s="28"/>
      <c r="D214" s="9">
        <v>0</v>
      </c>
      <c r="E214" s="9">
        <v>0</v>
      </c>
    </row>
    <row r="215" spans="1:5" hidden="1" x14ac:dyDescent="0.2">
      <c r="A215" s="28" t="s">
        <v>156</v>
      </c>
      <c r="B215" s="28"/>
      <c r="C215" s="28"/>
      <c r="D215" s="9">
        <v>0</v>
      </c>
      <c r="E215" s="9">
        <v>0</v>
      </c>
    </row>
    <row r="216" spans="1:5" hidden="1" x14ac:dyDescent="0.2">
      <c r="A216" s="28" t="s">
        <v>156</v>
      </c>
      <c r="B216" s="28"/>
      <c r="C216" s="28"/>
      <c r="D216" s="9">
        <v>0</v>
      </c>
      <c r="E216" s="9">
        <v>0</v>
      </c>
    </row>
    <row r="217" spans="1:5" hidden="1" x14ac:dyDescent="0.2">
      <c r="A217" s="28" t="s">
        <v>156</v>
      </c>
      <c r="B217" s="28"/>
      <c r="C217" s="28"/>
      <c r="D217" s="9">
        <v>0</v>
      </c>
      <c r="E217" s="9">
        <v>0</v>
      </c>
    </row>
    <row r="218" spans="1:5" hidden="1" x14ac:dyDescent="0.2">
      <c r="A218" s="28" t="s">
        <v>156</v>
      </c>
      <c r="B218" s="28"/>
      <c r="C218" s="28"/>
      <c r="D218" s="9">
        <v>0</v>
      </c>
      <c r="E218" s="9">
        <v>0</v>
      </c>
    </row>
    <row r="219" spans="1:5" hidden="1" x14ac:dyDescent="0.2">
      <c r="A219" s="28" t="s">
        <v>156</v>
      </c>
      <c r="B219" s="28"/>
      <c r="C219" s="28"/>
      <c r="D219" s="9">
        <v>0</v>
      </c>
      <c r="E219" s="9">
        <v>0</v>
      </c>
    </row>
    <row r="220" spans="1:5" hidden="1" x14ac:dyDescent="0.2">
      <c r="A220" s="28" t="s">
        <v>156</v>
      </c>
      <c r="B220" s="28"/>
      <c r="C220" s="28"/>
      <c r="D220" s="9">
        <v>0</v>
      </c>
      <c r="E220" s="9">
        <v>0</v>
      </c>
    </row>
    <row r="221" spans="1:5" hidden="1" x14ac:dyDescent="0.2">
      <c r="A221" s="28" t="s">
        <v>156</v>
      </c>
      <c r="B221" s="28"/>
      <c r="C221" s="28"/>
      <c r="D221" s="9">
        <v>0</v>
      </c>
      <c r="E221" s="9">
        <v>0</v>
      </c>
    </row>
    <row r="222" spans="1:5" hidden="1" x14ac:dyDescent="0.2">
      <c r="A222" s="28" t="s">
        <v>156</v>
      </c>
      <c r="B222" s="28"/>
      <c r="C222" s="28"/>
      <c r="D222" s="9">
        <v>0</v>
      </c>
      <c r="E222" s="9">
        <v>0</v>
      </c>
    </row>
    <row r="223" spans="1:5" hidden="1" x14ac:dyDescent="0.2">
      <c r="A223" s="28" t="s">
        <v>156</v>
      </c>
      <c r="B223" s="28"/>
      <c r="C223" s="28"/>
      <c r="D223" s="9">
        <v>0</v>
      </c>
      <c r="E223" s="9">
        <v>0</v>
      </c>
    </row>
    <row r="224" spans="1:5" hidden="1" x14ac:dyDescent="0.2">
      <c r="A224" s="28" t="s">
        <v>156</v>
      </c>
      <c r="B224" s="28"/>
      <c r="C224" s="28"/>
      <c r="D224" s="9">
        <v>0</v>
      </c>
      <c r="E224" s="9">
        <v>0</v>
      </c>
    </row>
    <row r="225" spans="1:5" hidden="1" x14ac:dyDescent="0.2">
      <c r="A225" s="28" t="s">
        <v>156</v>
      </c>
      <c r="B225" s="28"/>
      <c r="C225" s="28"/>
      <c r="D225" s="9">
        <v>0</v>
      </c>
      <c r="E225" s="9">
        <v>0</v>
      </c>
    </row>
    <row r="226" spans="1:5" hidden="1" x14ac:dyDescent="0.2">
      <c r="A226" s="28" t="s">
        <v>156</v>
      </c>
      <c r="B226" s="28"/>
      <c r="C226" s="28"/>
      <c r="D226" s="9">
        <v>0</v>
      </c>
      <c r="E226" s="9">
        <v>0</v>
      </c>
    </row>
    <row r="227" spans="1:5" hidden="1" x14ac:dyDescent="0.2">
      <c r="A227" s="28" t="s">
        <v>156</v>
      </c>
      <c r="B227" s="28"/>
      <c r="C227" s="28"/>
      <c r="D227" s="9">
        <v>0</v>
      </c>
      <c r="E227" s="9">
        <v>0</v>
      </c>
    </row>
    <row r="228" spans="1:5" hidden="1" x14ac:dyDescent="0.2">
      <c r="A228" s="28" t="s">
        <v>156</v>
      </c>
      <c r="B228" s="28"/>
      <c r="C228" s="28"/>
      <c r="D228" s="9">
        <v>0</v>
      </c>
      <c r="E228" s="9">
        <v>0</v>
      </c>
    </row>
    <row r="229" spans="1:5" hidden="1" x14ac:dyDescent="0.2">
      <c r="A229" s="28" t="s">
        <v>156</v>
      </c>
      <c r="B229" s="28"/>
      <c r="C229" s="28"/>
      <c r="D229" s="9">
        <v>0</v>
      </c>
      <c r="E229" s="9">
        <v>0</v>
      </c>
    </row>
    <row r="230" spans="1:5" hidden="1" x14ac:dyDescent="0.2">
      <c r="A230" s="28" t="s">
        <v>156</v>
      </c>
      <c r="B230" s="28"/>
      <c r="C230" s="28"/>
      <c r="D230" s="9">
        <v>0</v>
      </c>
      <c r="E230" s="9">
        <v>0</v>
      </c>
    </row>
    <row r="231" spans="1:5" hidden="1" x14ac:dyDescent="0.2">
      <c r="A231" s="28" t="s">
        <v>156</v>
      </c>
      <c r="B231" s="28"/>
      <c r="C231" s="28"/>
      <c r="D231" s="9">
        <v>0</v>
      </c>
      <c r="E231" s="9">
        <v>0</v>
      </c>
    </row>
    <row r="232" spans="1:5" hidden="1" x14ac:dyDescent="0.2">
      <c r="A232" s="28" t="s">
        <v>156</v>
      </c>
      <c r="B232" s="28"/>
      <c r="C232" s="28"/>
      <c r="D232" s="9">
        <v>0</v>
      </c>
      <c r="E232" s="9">
        <v>0</v>
      </c>
    </row>
    <row r="233" spans="1:5" hidden="1" x14ac:dyDescent="0.2">
      <c r="A233" s="28" t="s">
        <v>156</v>
      </c>
      <c r="B233" s="28"/>
      <c r="C233" s="28"/>
      <c r="D233" s="9">
        <v>0</v>
      </c>
      <c r="E233" s="9">
        <v>0</v>
      </c>
    </row>
    <row r="234" spans="1:5" hidden="1" x14ac:dyDescent="0.2">
      <c r="A234" s="28" t="s">
        <v>156</v>
      </c>
      <c r="B234" s="28"/>
      <c r="C234" s="28"/>
      <c r="D234" s="9">
        <v>0</v>
      </c>
      <c r="E234" s="9">
        <v>0</v>
      </c>
    </row>
    <row r="235" spans="1:5" hidden="1" x14ac:dyDescent="0.2">
      <c r="A235" s="28" t="s">
        <v>156</v>
      </c>
      <c r="B235" s="28"/>
      <c r="C235" s="28"/>
      <c r="D235" s="9">
        <v>0</v>
      </c>
      <c r="E235" s="9">
        <v>0</v>
      </c>
    </row>
    <row r="236" spans="1:5" hidden="1" x14ac:dyDescent="0.2">
      <c r="A236" s="28" t="s">
        <v>156</v>
      </c>
      <c r="B236" s="28"/>
      <c r="C236" s="28"/>
      <c r="D236" s="9">
        <v>0</v>
      </c>
      <c r="E236" s="9">
        <v>0</v>
      </c>
    </row>
    <row r="237" spans="1:5" hidden="1" x14ac:dyDescent="0.2">
      <c r="A237" s="28" t="s">
        <v>156</v>
      </c>
      <c r="B237" s="28"/>
      <c r="C237" s="28"/>
      <c r="D237" s="9">
        <v>0</v>
      </c>
      <c r="E237" s="9">
        <v>0</v>
      </c>
    </row>
    <row r="238" spans="1:5" x14ac:dyDescent="0.2">
      <c r="D238" s="138"/>
    </row>
    <row r="239" spans="1:5" x14ac:dyDescent="0.2">
      <c r="D239" s="138"/>
      <c r="E239" s="120"/>
    </row>
  </sheetData>
  <sheetProtection selectLockedCells="1" selectUnlockedCells="1"/>
  <mergeCells count="5">
    <mergeCell ref="A7:E7"/>
    <mergeCell ref="A9:A10"/>
    <mergeCell ref="D9:E9"/>
    <mergeCell ref="B9:B10"/>
    <mergeCell ref="C9:C10"/>
  </mergeCells>
  <pageMargins left="0.59055118110236227" right="0.39370078740157483" top="0.78740157480314965" bottom="0.59055118110236227" header="0" footer="0"/>
  <pageSetup paperSize="9" firstPageNumber="0" orientation="landscape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5122" r:id="rId4" name="ToggleButton1">
          <controlPr defaultSize="0" print="0" autoLine="0" r:id="rId5">
            <anchor moveWithCells="1">
              <from>
                <xdr:col>46</xdr:col>
                <xdr:colOff>476250</xdr:colOff>
                <xdr:row>0</xdr:row>
                <xdr:rowOff>0</xdr:rowOff>
              </from>
              <to>
                <xdr:col>52</xdr:col>
                <xdr:colOff>66675</xdr:colOff>
                <xdr:row>1</xdr:row>
                <xdr:rowOff>171450</xdr:rowOff>
              </to>
            </anchor>
          </controlPr>
        </control>
      </mc:Choice>
      <mc:Fallback>
        <control shapeId="5122" r:id="rId4" name="ToggleButton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Ведом</vt:lpstr>
      <vt:lpstr>Функц</vt:lpstr>
      <vt:lpstr>ЦСР</vt:lpstr>
      <vt:lpstr>Ведом!Область_печати</vt:lpstr>
      <vt:lpstr>Функц!Область_печати</vt:lpstr>
      <vt:lpstr>ЦСР!Область_печати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Polarshinov</dc:creator>
  <cp:lastModifiedBy>Виктория</cp:lastModifiedBy>
  <cp:lastPrinted>2022-11-17T11:14:16Z</cp:lastPrinted>
  <dcterms:created xsi:type="dcterms:W3CDTF">2016-12-23T12:59:32Z</dcterms:created>
  <dcterms:modified xsi:type="dcterms:W3CDTF">2022-12-27T14:52:18Z</dcterms:modified>
</cp:coreProperties>
</file>